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in-dns\общая\Яшкина Н.Н\МУНИЦИПАЛЬНЫЕ ПРОГРАММЫ 2024 ГОД\ДУМА сентябрь\МП Энергосбережение\"/>
    </mc:Choice>
  </mc:AlternateContent>
  <xr:revisionPtr revIDLastSave="0" documentId="13_ncr:1_{23527867-0293-4936-B352-DB0B1CA8EA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сурсное обеспечение" sheetId="1" r:id="rId1"/>
    <sheet name="Прогнозная оценка" sheetId="3" r:id="rId2"/>
    <sheet name="Лист1" sheetId="2" r:id="rId3"/>
  </sheets>
  <definedNames>
    <definedName name="_xlnm.Print_Area" localSheetId="1">'Прогнозная оценка'!$B$1:$L$78</definedName>
    <definedName name="_xlnm.Print_Area" localSheetId="0">'Ресурсное обеспечение'!$B$1:$L$186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3" l="1"/>
  <c r="L7" i="3"/>
  <c r="L10" i="3"/>
  <c r="H48" i="3"/>
  <c r="L71" i="3" l="1"/>
  <c r="L72" i="3"/>
  <c r="L64" i="3"/>
  <c r="L65" i="3"/>
  <c r="L66" i="3"/>
  <c r="L67" i="3"/>
  <c r="L69" i="3"/>
  <c r="L70" i="3"/>
  <c r="G78" i="3"/>
  <c r="L78" i="3" s="1"/>
  <c r="H78" i="3"/>
  <c r="I78" i="3"/>
  <c r="J78" i="3"/>
  <c r="K78" i="3"/>
  <c r="K77" i="3" s="1"/>
  <c r="K75" i="3" s="1"/>
  <c r="K74" i="3" s="1"/>
  <c r="K73" i="3" s="1"/>
  <c r="F78" i="3"/>
  <c r="G68" i="3"/>
  <c r="H68" i="3"/>
  <c r="I68" i="3"/>
  <c r="J68" i="3"/>
  <c r="K68" i="3"/>
  <c r="G15" i="3"/>
  <c r="H15" i="3"/>
  <c r="I15" i="3"/>
  <c r="J15" i="3"/>
  <c r="K15" i="3"/>
  <c r="K31" i="3"/>
  <c r="G63" i="3"/>
  <c r="H63" i="3"/>
  <c r="I63" i="3"/>
  <c r="J63" i="3"/>
  <c r="K63" i="3"/>
  <c r="L62" i="3"/>
  <c r="L61" i="3"/>
  <c r="L60" i="3"/>
  <c r="L59" i="3"/>
  <c r="K58" i="3"/>
  <c r="L57" i="3"/>
  <c r="L56" i="3"/>
  <c r="L55" i="3"/>
  <c r="L54" i="3"/>
  <c r="K53" i="3"/>
  <c r="L51" i="3"/>
  <c r="K36" i="3"/>
  <c r="K33" i="3" s="1"/>
  <c r="K26" i="3"/>
  <c r="K24" i="3"/>
  <c r="K18" i="3"/>
  <c r="K13" i="3"/>
  <c r="K8" i="3" s="1"/>
  <c r="K12" i="3"/>
  <c r="K7" i="3" s="1"/>
  <c r="K10" i="3"/>
  <c r="L14" i="1"/>
  <c r="L15" i="1"/>
  <c r="L16" i="1"/>
  <c r="L17" i="1"/>
  <c r="L18" i="1"/>
  <c r="L19" i="1"/>
  <c r="L20" i="1"/>
  <c r="L21" i="1"/>
  <c r="L22" i="1"/>
  <c r="L23" i="1"/>
  <c r="L24" i="1"/>
  <c r="L26" i="1"/>
  <c r="L27" i="1"/>
  <c r="L28" i="1"/>
  <c r="L29" i="1"/>
  <c r="L42" i="1"/>
  <c r="L43" i="1"/>
  <c r="L44" i="1"/>
  <c r="L45" i="1"/>
  <c r="L51" i="1"/>
  <c r="L52" i="1"/>
  <c r="L53" i="1"/>
  <c r="L54" i="1"/>
  <c r="L56" i="1"/>
  <c r="L57" i="1"/>
  <c r="L58" i="1"/>
  <c r="L59" i="1"/>
  <c r="L61" i="1"/>
  <c r="L62" i="1"/>
  <c r="L63" i="1"/>
  <c r="L64" i="1"/>
  <c r="L66" i="1"/>
  <c r="L67" i="1"/>
  <c r="L68" i="1"/>
  <c r="L69" i="1"/>
  <c r="L71" i="1"/>
  <c r="L72" i="1"/>
  <c r="L73" i="1"/>
  <c r="L74" i="1"/>
  <c r="L168" i="1"/>
  <c r="L169" i="1"/>
  <c r="L170" i="1"/>
  <c r="L171" i="1"/>
  <c r="L173" i="1"/>
  <c r="L174" i="1"/>
  <c r="L175" i="1"/>
  <c r="L176" i="1"/>
  <c r="L178" i="1"/>
  <c r="L179" i="1"/>
  <c r="L180" i="1"/>
  <c r="L181" i="1"/>
  <c r="L183" i="1"/>
  <c r="L184" i="1"/>
  <c r="L185" i="1"/>
  <c r="L186" i="1"/>
  <c r="K182" i="1"/>
  <c r="K177" i="1"/>
  <c r="K172" i="1"/>
  <c r="K167" i="1"/>
  <c r="K70" i="1"/>
  <c r="K65" i="1"/>
  <c r="K60" i="1"/>
  <c r="K55" i="1"/>
  <c r="K50" i="1"/>
  <c r="K49" i="1" s="1"/>
  <c r="K48" i="1" s="1"/>
  <c r="K10" i="1" s="1"/>
  <c r="K25" i="1"/>
  <c r="K13" i="1"/>
  <c r="K12" i="1"/>
  <c r="K19" i="3" l="1"/>
  <c r="K16" i="3"/>
  <c r="K14" i="3"/>
  <c r="K9" i="3" s="1"/>
  <c r="K6" i="3" s="1"/>
  <c r="K21" i="3"/>
  <c r="K11" i="1"/>
  <c r="K47" i="1"/>
  <c r="K9" i="1" s="1"/>
  <c r="K8" i="1" s="1"/>
  <c r="G19" i="3"/>
  <c r="G14" i="3" s="1"/>
  <c r="G9" i="3" s="1"/>
  <c r="F77" i="3"/>
  <c r="G77" i="3"/>
  <c r="G73" i="3" s="1"/>
  <c r="H77" i="3"/>
  <c r="H76" i="3" s="1"/>
  <c r="H75" i="3" s="1"/>
  <c r="H74" i="3" s="1"/>
  <c r="H73" i="3" s="1"/>
  <c r="I77" i="3"/>
  <c r="I76" i="3" s="1"/>
  <c r="I75" i="3" s="1"/>
  <c r="I74" i="3" s="1"/>
  <c r="J77" i="3"/>
  <c r="J76" i="3" s="1"/>
  <c r="J75" i="3" s="1"/>
  <c r="J74" i="3" s="1"/>
  <c r="J73" i="3" s="1"/>
  <c r="G177" i="1"/>
  <c r="H177" i="1"/>
  <c r="I177" i="1"/>
  <c r="J177" i="1"/>
  <c r="F177" i="1"/>
  <c r="F76" i="3" l="1"/>
  <c r="L77" i="3"/>
  <c r="L177" i="1"/>
  <c r="K11" i="3"/>
  <c r="K46" i="1"/>
  <c r="I73" i="3"/>
  <c r="F75" i="3" l="1"/>
  <c r="L76" i="3"/>
  <c r="G13" i="3"/>
  <c r="G8" i="3" s="1"/>
  <c r="H10" i="3"/>
  <c r="I10" i="3"/>
  <c r="J10" i="3"/>
  <c r="F74" i="3" l="1"/>
  <c r="L75" i="3"/>
  <c r="G12" i="3"/>
  <c r="G7" i="3" s="1"/>
  <c r="H13" i="3"/>
  <c r="H8" i="3" s="1"/>
  <c r="I13" i="3"/>
  <c r="J13" i="3"/>
  <c r="J8" i="3" s="1"/>
  <c r="H12" i="3"/>
  <c r="I12" i="3"/>
  <c r="I7" i="3" s="1"/>
  <c r="J12" i="3"/>
  <c r="J7" i="3" s="1"/>
  <c r="F13" i="3"/>
  <c r="F8" i="3" s="1"/>
  <c r="F15" i="3"/>
  <c r="F10" i="3" s="1"/>
  <c r="F12" i="3"/>
  <c r="F7" i="3" s="1"/>
  <c r="I8" i="3" l="1"/>
  <c r="L8" i="3" s="1"/>
  <c r="L13" i="3"/>
  <c r="F73" i="3"/>
  <c r="L73" i="3" s="1"/>
  <c r="L74" i="3"/>
  <c r="H7" i="3"/>
  <c r="J182" i="1"/>
  <c r="I182" i="1"/>
  <c r="H182" i="1"/>
  <c r="G182" i="1"/>
  <c r="F182" i="1"/>
  <c r="L182" i="1" s="1"/>
  <c r="F68" i="3"/>
  <c r="L68" i="3" s="1"/>
  <c r="F63" i="3" l="1"/>
  <c r="J58" i="3"/>
  <c r="I58" i="3"/>
  <c r="H58" i="3"/>
  <c r="G58" i="3"/>
  <c r="F58" i="3"/>
  <c r="J172" i="1"/>
  <c r="I172" i="1"/>
  <c r="H172" i="1"/>
  <c r="G172" i="1"/>
  <c r="F172" i="1"/>
  <c r="L172" i="1" l="1"/>
  <c r="L63" i="3"/>
  <c r="L58" i="3"/>
  <c r="G48" i="3"/>
  <c r="L48" i="3" s="1"/>
  <c r="G53" i="3"/>
  <c r="H53" i="3"/>
  <c r="I53" i="3"/>
  <c r="J53" i="3"/>
  <c r="G36" i="3"/>
  <c r="G33" i="3" s="1"/>
  <c r="G31" i="3" s="1"/>
  <c r="H36" i="3"/>
  <c r="I33" i="3"/>
  <c r="J36" i="3"/>
  <c r="J33" i="3" s="1"/>
  <c r="J31" i="3" s="1"/>
  <c r="G26" i="3"/>
  <c r="H26" i="3"/>
  <c r="I26" i="3"/>
  <c r="J26" i="3"/>
  <c r="G24" i="3"/>
  <c r="H24" i="3"/>
  <c r="H21" i="3" s="1"/>
  <c r="I24" i="3"/>
  <c r="J24" i="3"/>
  <c r="J14" i="3" s="1"/>
  <c r="H18" i="3"/>
  <c r="I18" i="3"/>
  <c r="J18" i="3"/>
  <c r="J11" i="3" l="1"/>
  <c r="J9" i="3"/>
  <c r="J6" i="3" s="1"/>
  <c r="I14" i="3"/>
  <c r="L14" i="3" s="1"/>
  <c r="H19" i="3"/>
  <c r="H16" i="3" s="1"/>
  <c r="G21" i="3"/>
  <c r="G20" i="3" s="1"/>
  <c r="H33" i="3"/>
  <c r="H31" i="3" s="1"/>
  <c r="I19" i="3"/>
  <c r="J19" i="3"/>
  <c r="J21" i="3"/>
  <c r="I21" i="3"/>
  <c r="J13" i="1"/>
  <c r="I13" i="1"/>
  <c r="G167" i="1"/>
  <c r="H167" i="1"/>
  <c r="I167" i="1"/>
  <c r="J167" i="1"/>
  <c r="G70" i="1"/>
  <c r="H70" i="1"/>
  <c r="I70" i="1"/>
  <c r="J70" i="1"/>
  <c r="G65" i="1"/>
  <c r="H65" i="1"/>
  <c r="I65" i="1"/>
  <c r="J65" i="1"/>
  <c r="G60" i="1"/>
  <c r="H60" i="1"/>
  <c r="I60" i="1"/>
  <c r="J60" i="1"/>
  <c r="G55" i="1"/>
  <c r="H55" i="1"/>
  <c r="I55" i="1"/>
  <c r="J55" i="1"/>
  <c r="G50" i="1"/>
  <c r="H50" i="1"/>
  <c r="H12" i="1" s="1"/>
  <c r="I49" i="1"/>
  <c r="I11" i="1" s="1"/>
  <c r="J50" i="1"/>
  <c r="J49" i="1" s="1"/>
  <c r="G25" i="1"/>
  <c r="H25" i="1"/>
  <c r="I25" i="1"/>
  <c r="J25" i="1"/>
  <c r="F167" i="1"/>
  <c r="L167" i="1" l="1"/>
  <c r="G49" i="1"/>
  <c r="G12" i="1"/>
  <c r="G11" i="1" s="1"/>
  <c r="G10" i="1" s="1"/>
  <c r="G9" i="1" s="1"/>
  <c r="G10" i="3"/>
  <c r="G16" i="3"/>
  <c r="G11" i="3" s="1"/>
  <c r="G6" i="3" s="1"/>
  <c r="I11" i="3"/>
  <c r="L11" i="3" s="1"/>
  <c r="I9" i="3"/>
  <c r="I12" i="1"/>
  <c r="J48" i="1"/>
  <c r="J47" i="1" s="1"/>
  <c r="J46" i="1" s="1"/>
  <c r="J11" i="1"/>
  <c r="J12" i="1"/>
  <c r="H49" i="1"/>
  <c r="H48" i="1" s="1"/>
  <c r="H47" i="1" s="1"/>
  <c r="I48" i="1"/>
  <c r="J16" i="3"/>
  <c r="I16" i="3"/>
  <c r="G48" i="1"/>
  <c r="F50" i="1"/>
  <c r="L50" i="1" s="1"/>
  <c r="F55" i="1"/>
  <c r="L55" i="1" s="1"/>
  <c r="F60" i="1"/>
  <c r="L60" i="1" s="1"/>
  <c r="F65" i="1"/>
  <c r="L65" i="1" s="1"/>
  <c r="F70" i="1"/>
  <c r="L70" i="1" s="1"/>
  <c r="G13" i="1"/>
  <c r="H13" i="1"/>
  <c r="F13" i="1"/>
  <c r="L13" i="1" s="1"/>
  <c r="I6" i="3" l="1"/>
  <c r="L6" i="3" s="1"/>
  <c r="L9" i="3"/>
  <c r="F49" i="1"/>
  <c r="L49" i="1" s="1"/>
  <c r="F12" i="1"/>
  <c r="L12" i="1" s="1"/>
  <c r="H10" i="1"/>
  <c r="G47" i="1"/>
  <c r="G46" i="1" s="1"/>
  <c r="J9" i="1"/>
  <c r="J8" i="1" s="1"/>
  <c r="J10" i="1"/>
  <c r="H11" i="1"/>
  <c r="I47" i="1"/>
  <c r="I10" i="1"/>
  <c r="H46" i="1"/>
  <c r="H9" i="1"/>
  <c r="H8" i="1" s="1"/>
  <c r="F18" i="3"/>
  <c r="F11" i="1" l="1"/>
  <c r="L11" i="1" s="1"/>
  <c r="F48" i="1"/>
  <c r="L48" i="1" s="1"/>
  <c r="G8" i="1"/>
  <c r="I9" i="1"/>
  <c r="I8" i="1" s="1"/>
  <c r="I46" i="1"/>
  <c r="F25" i="1"/>
  <c r="L25" i="1" s="1"/>
  <c r="L52" i="3"/>
  <c r="F10" i="1" l="1"/>
  <c r="L10" i="1" s="1"/>
  <c r="F47" i="1"/>
  <c r="L47" i="1" s="1"/>
  <c r="F46" i="1" l="1"/>
  <c r="L46" i="1" s="1"/>
  <c r="F9" i="1"/>
  <c r="L9" i="1" s="1"/>
  <c r="L50" i="3"/>
  <c r="F8" i="1" l="1"/>
  <c r="L8" i="1" s="1"/>
  <c r="L49" i="3"/>
  <c r="F163" i="1" l="1"/>
  <c r="G163" i="1"/>
  <c r="G164" i="1" s="1"/>
  <c r="G165" i="1" s="1"/>
  <c r="G166" i="1" s="1"/>
  <c r="H163" i="1"/>
  <c r="H164" i="1" s="1"/>
  <c r="H165" i="1" s="1"/>
  <c r="H166" i="1" s="1"/>
  <c r="F107" i="1"/>
  <c r="G107" i="1"/>
  <c r="G108" i="1" s="1"/>
  <c r="G109" i="1" s="1"/>
  <c r="G110" i="1" s="1"/>
  <c r="H107" i="1"/>
  <c r="H108" i="1" s="1"/>
  <c r="H109" i="1" s="1"/>
  <c r="H110" i="1" s="1"/>
  <c r="F103" i="1"/>
  <c r="G103" i="1"/>
  <c r="G104" i="1" s="1"/>
  <c r="G105" i="1" s="1"/>
  <c r="G106" i="1" s="1"/>
  <c r="H103" i="1"/>
  <c r="H104" i="1" s="1"/>
  <c r="H105" i="1" s="1"/>
  <c r="H106" i="1" s="1"/>
  <c r="F87" i="1"/>
  <c r="G87" i="1"/>
  <c r="G88" i="1" s="1"/>
  <c r="G89" i="1" s="1"/>
  <c r="G90" i="1" s="1"/>
  <c r="H87" i="1"/>
  <c r="H88" i="1" s="1"/>
  <c r="H89" i="1" s="1"/>
  <c r="H90" i="1" s="1"/>
  <c r="L107" i="1" l="1"/>
  <c r="L87" i="1"/>
  <c r="L103" i="1"/>
  <c r="L163" i="1"/>
  <c r="F88" i="1"/>
  <c r="L88" i="1" s="1"/>
  <c r="F108" i="1"/>
  <c r="L108" i="1" s="1"/>
  <c r="F104" i="1"/>
  <c r="L104" i="1" s="1"/>
  <c r="F164" i="1"/>
  <c r="L164" i="1" s="1"/>
  <c r="G135" i="1"/>
  <c r="F136" i="1"/>
  <c r="H136" i="1"/>
  <c r="G137" i="1"/>
  <c r="F138" i="1"/>
  <c r="H138" i="1"/>
  <c r="G139" i="1"/>
  <c r="F140" i="1"/>
  <c r="L140" i="1" s="1"/>
  <c r="H140" i="1"/>
  <c r="G141" i="1"/>
  <c r="F142" i="1"/>
  <c r="H142" i="1"/>
  <c r="G143" i="1"/>
  <c r="F144" i="1"/>
  <c r="H144" i="1"/>
  <c r="G145" i="1"/>
  <c r="F146" i="1"/>
  <c r="H146" i="1"/>
  <c r="G147" i="1"/>
  <c r="F148" i="1"/>
  <c r="L148" i="1" s="1"/>
  <c r="H148" i="1"/>
  <c r="G149" i="1"/>
  <c r="F150" i="1"/>
  <c r="H150" i="1"/>
  <c r="G151" i="1"/>
  <c r="F135" i="1"/>
  <c r="H135" i="1"/>
  <c r="G136" i="1"/>
  <c r="F137" i="1"/>
  <c r="H137" i="1"/>
  <c r="G138" i="1"/>
  <c r="F139" i="1"/>
  <c r="L139" i="1" s="1"/>
  <c r="H139" i="1"/>
  <c r="G140" i="1"/>
  <c r="F141" i="1"/>
  <c r="H141" i="1"/>
  <c r="G142" i="1"/>
  <c r="F143" i="1"/>
  <c r="H143" i="1"/>
  <c r="G144" i="1"/>
  <c r="F145" i="1"/>
  <c r="H145" i="1"/>
  <c r="G146" i="1"/>
  <c r="F147" i="1"/>
  <c r="L147" i="1" s="1"/>
  <c r="H147" i="1"/>
  <c r="G148" i="1"/>
  <c r="F149" i="1"/>
  <c r="H149" i="1"/>
  <c r="G150" i="1"/>
  <c r="H151" i="1"/>
  <c r="F152" i="1"/>
  <c r="H152" i="1"/>
  <c r="G153" i="1"/>
  <c r="F154" i="1"/>
  <c r="H154" i="1"/>
  <c r="G155" i="1"/>
  <c r="F156" i="1"/>
  <c r="H156" i="1"/>
  <c r="G157" i="1"/>
  <c r="F158" i="1"/>
  <c r="L158" i="1" s="1"/>
  <c r="H158" i="1"/>
  <c r="G159" i="1"/>
  <c r="F160" i="1"/>
  <c r="H160" i="1"/>
  <c r="G161" i="1"/>
  <c r="F162" i="1"/>
  <c r="H162" i="1"/>
  <c r="G131" i="1"/>
  <c r="F132" i="1"/>
  <c r="H132" i="1"/>
  <c r="G133" i="1"/>
  <c r="F134" i="1"/>
  <c r="L134" i="1" s="1"/>
  <c r="H134" i="1"/>
  <c r="G127" i="1"/>
  <c r="F128" i="1"/>
  <c r="H128" i="1"/>
  <c r="G129" i="1"/>
  <c r="F130" i="1"/>
  <c r="H130" i="1"/>
  <c r="F151" i="1"/>
  <c r="L151" i="1" s="1"/>
  <c r="G152" i="1"/>
  <c r="F153" i="1"/>
  <c r="H153" i="1"/>
  <c r="G154" i="1"/>
  <c r="F155" i="1"/>
  <c r="H155" i="1"/>
  <c r="G156" i="1"/>
  <c r="F157" i="1"/>
  <c r="L157" i="1" s="1"/>
  <c r="H157" i="1"/>
  <c r="G158" i="1"/>
  <c r="F159" i="1"/>
  <c r="H159" i="1"/>
  <c r="G160" i="1"/>
  <c r="F161" i="1"/>
  <c r="H161" i="1"/>
  <c r="G162" i="1"/>
  <c r="F131" i="1"/>
  <c r="H131" i="1"/>
  <c r="G132" i="1"/>
  <c r="F133" i="1"/>
  <c r="L133" i="1" s="1"/>
  <c r="H133" i="1"/>
  <c r="G134" i="1"/>
  <c r="F127" i="1"/>
  <c r="H127" i="1"/>
  <c r="G128" i="1"/>
  <c r="F129" i="1"/>
  <c r="H129" i="1"/>
  <c r="G130" i="1"/>
  <c r="G123" i="1"/>
  <c r="F124" i="1"/>
  <c r="H124" i="1"/>
  <c r="G125" i="1"/>
  <c r="F126" i="1"/>
  <c r="H126" i="1"/>
  <c r="G119" i="1"/>
  <c r="F120" i="1"/>
  <c r="L120" i="1" s="1"/>
  <c r="H120" i="1"/>
  <c r="G121" i="1"/>
  <c r="F122" i="1"/>
  <c r="H122" i="1"/>
  <c r="G115" i="1"/>
  <c r="F116" i="1"/>
  <c r="H116" i="1"/>
  <c r="G117" i="1"/>
  <c r="F118" i="1"/>
  <c r="H118" i="1"/>
  <c r="G111" i="1"/>
  <c r="F112" i="1"/>
  <c r="L112" i="1" s="1"/>
  <c r="H112" i="1"/>
  <c r="G113" i="1"/>
  <c r="F114" i="1"/>
  <c r="H114" i="1"/>
  <c r="F123" i="1"/>
  <c r="H123" i="1"/>
  <c r="G124" i="1"/>
  <c r="F125" i="1"/>
  <c r="L125" i="1" s="1"/>
  <c r="H125" i="1"/>
  <c r="G126" i="1"/>
  <c r="F119" i="1"/>
  <c r="H119" i="1"/>
  <c r="G120" i="1"/>
  <c r="F121" i="1"/>
  <c r="H121" i="1"/>
  <c r="G122" i="1"/>
  <c r="F115" i="1"/>
  <c r="H115" i="1"/>
  <c r="G116" i="1"/>
  <c r="F117" i="1"/>
  <c r="L117" i="1" s="1"/>
  <c r="H117" i="1"/>
  <c r="G118" i="1"/>
  <c r="F111" i="1"/>
  <c r="H111" i="1"/>
  <c r="G112" i="1"/>
  <c r="F113" i="1"/>
  <c r="H113" i="1"/>
  <c r="G114" i="1"/>
  <c r="F26" i="3"/>
  <c r="F24" i="3" s="1"/>
  <c r="H14" i="3"/>
  <c r="F53" i="3"/>
  <c r="L53" i="3" s="1"/>
  <c r="L119" i="1" l="1"/>
  <c r="L127" i="1"/>
  <c r="L152" i="1"/>
  <c r="L141" i="1"/>
  <c r="L150" i="1"/>
  <c r="L113" i="1"/>
  <c r="L121" i="1"/>
  <c r="L116" i="1"/>
  <c r="L124" i="1"/>
  <c r="L129" i="1"/>
  <c r="L161" i="1"/>
  <c r="L153" i="1"/>
  <c r="L130" i="1"/>
  <c r="L162" i="1"/>
  <c r="L154" i="1"/>
  <c r="L143" i="1"/>
  <c r="L135" i="1"/>
  <c r="L144" i="1"/>
  <c r="L136" i="1"/>
  <c r="L111" i="1"/>
  <c r="L114" i="1"/>
  <c r="L122" i="1"/>
  <c r="L159" i="1"/>
  <c r="L128" i="1"/>
  <c r="L160" i="1"/>
  <c r="L149" i="1"/>
  <c r="L142" i="1"/>
  <c r="L115" i="1"/>
  <c r="L123" i="1"/>
  <c r="L118" i="1"/>
  <c r="L126" i="1"/>
  <c r="L131" i="1"/>
  <c r="L155" i="1"/>
  <c r="L132" i="1"/>
  <c r="L156" i="1"/>
  <c r="L145" i="1"/>
  <c r="L137" i="1"/>
  <c r="L146" i="1"/>
  <c r="L138" i="1"/>
  <c r="F165" i="1"/>
  <c r="L165" i="1" s="1"/>
  <c r="F105" i="1"/>
  <c r="L105" i="1" s="1"/>
  <c r="F109" i="1"/>
  <c r="L109" i="1" s="1"/>
  <c r="F89" i="1"/>
  <c r="L89" i="1" s="1"/>
  <c r="H9" i="3"/>
  <c r="H6" i="3" s="1"/>
  <c r="H11" i="3"/>
  <c r="F21" i="3"/>
  <c r="F36" i="3"/>
  <c r="F33" i="3" s="1"/>
  <c r="F31" i="3" s="1"/>
  <c r="F14" i="3" s="1"/>
  <c r="F9" i="3" s="1"/>
  <c r="F6" i="3" s="1"/>
  <c r="L15" i="3"/>
  <c r="L17" i="3"/>
  <c r="L18" i="3"/>
  <c r="L20" i="3"/>
  <c r="L22" i="3"/>
  <c r="L23" i="3"/>
  <c r="L25" i="3"/>
  <c r="L27" i="3"/>
  <c r="L28" i="3"/>
  <c r="L29" i="3"/>
  <c r="L30" i="3"/>
  <c r="L32" i="3"/>
  <c r="L34" i="3"/>
  <c r="L35" i="3"/>
  <c r="L37" i="3"/>
  <c r="L39" i="3"/>
  <c r="L40" i="3"/>
  <c r="L42" i="3"/>
  <c r="L44" i="3"/>
  <c r="L45" i="3"/>
  <c r="L47" i="3"/>
  <c r="E47" i="3"/>
  <c r="E45" i="3"/>
  <c r="E44" i="3"/>
  <c r="E42" i="3"/>
  <c r="E40" i="3"/>
  <c r="E39" i="3"/>
  <c r="E37" i="3"/>
  <c r="E35" i="3"/>
  <c r="E34" i="3"/>
  <c r="E32" i="3"/>
  <c r="E30" i="3"/>
  <c r="E29" i="3"/>
  <c r="E28" i="3"/>
  <c r="E27" i="3"/>
  <c r="L26" i="3"/>
  <c r="E25" i="3"/>
  <c r="E23" i="3"/>
  <c r="E22" i="3"/>
  <c r="F90" i="1" l="1"/>
  <c r="L90" i="1" s="1"/>
  <c r="F110" i="1"/>
  <c r="L110" i="1" s="1"/>
  <c r="F106" i="1"/>
  <c r="L106" i="1" s="1"/>
  <c r="F166" i="1"/>
  <c r="L166" i="1" s="1"/>
  <c r="F19" i="3"/>
  <c r="L19" i="3" s="1"/>
  <c r="L24" i="3"/>
  <c r="E26" i="3"/>
  <c r="F16" i="3" l="1"/>
  <c r="L16" i="3" s="1"/>
  <c r="L21" i="3"/>
  <c r="E24" i="3"/>
  <c r="E21" i="1"/>
  <c r="E22" i="1"/>
  <c r="E23" i="1"/>
  <c r="E24" i="1"/>
  <c r="E42" i="1"/>
  <c r="E43" i="1"/>
  <c r="E44" i="1"/>
  <c r="E45" i="1"/>
  <c r="E51" i="1"/>
  <c r="E52" i="1"/>
  <c r="E54" i="1"/>
  <c r="E21" i="3" l="1"/>
  <c r="E53" i="1"/>
  <c r="F11" i="3" l="1"/>
  <c r="L46" i="3" l="1"/>
  <c r="E46" i="3"/>
  <c r="E42" i="2"/>
  <c r="E41" i="2" s="1"/>
  <c r="E39" i="2"/>
  <c r="E38" i="2" s="1"/>
  <c r="E33" i="2"/>
  <c r="E32" i="2" s="1"/>
  <c r="E29" i="2"/>
  <c r="E28" i="2" s="1"/>
  <c r="E15" i="2"/>
  <c r="E9" i="2"/>
  <c r="G30" i="2"/>
  <c r="G31" i="2"/>
  <c r="G34" i="2"/>
  <c r="G35" i="2"/>
  <c r="G36" i="2"/>
  <c r="G37" i="2"/>
  <c r="G40" i="2"/>
  <c r="G43" i="2"/>
  <c r="G10" i="2"/>
  <c r="G11" i="2"/>
  <c r="G12" i="2"/>
  <c r="G13" i="2"/>
  <c r="G14" i="2"/>
  <c r="G16" i="2"/>
  <c r="G17" i="2"/>
  <c r="G18" i="2"/>
  <c r="G19" i="2"/>
  <c r="G20" i="2"/>
  <c r="G22" i="2"/>
  <c r="G23" i="2"/>
  <c r="G24" i="2"/>
  <c r="G25" i="2"/>
  <c r="E43" i="3" l="1"/>
  <c r="L43" i="3"/>
  <c r="E26" i="2"/>
  <c r="E44" i="2"/>
  <c r="H42" i="2"/>
  <c r="H41" i="2" s="1"/>
  <c r="I41" i="2" s="1"/>
  <c r="H39" i="2"/>
  <c r="H38" i="2" s="1"/>
  <c r="H33" i="2"/>
  <c r="H32" i="2" s="1"/>
  <c r="I32" i="2" s="1"/>
  <c r="H29" i="2"/>
  <c r="H28" i="2" s="1"/>
  <c r="F29" i="2"/>
  <c r="G29" i="2" s="1"/>
  <c r="I30" i="2"/>
  <c r="I31" i="2"/>
  <c r="I34" i="2"/>
  <c r="I35" i="2"/>
  <c r="I36" i="2"/>
  <c r="I37" i="2"/>
  <c r="I40" i="2"/>
  <c r="I43" i="2"/>
  <c r="I10" i="2"/>
  <c r="I11" i="2"/>
  <c r="I12" i="2"/>
  <c r="I13" i="2"/>
  <c r="I14" i="2"/>
  <c r="I17" i="2"/>
  <c r="I18" i="2"/>
  <c r="I19" i="2"/>
  <c r="I20" i="2"/>
  <c r="I22" i="2"/>
  <c r="I23" i="2"/>
  <c r="I24" i="2"/>
  <c r="I25" i="2"/>
  <c r="H16" i="2"/>
  <c r="I16" i="2" s="1"/>
  <c r="H9" i="2"/>
  <c r="J30" i="2"/>
  <c r="J31" i="2"/>
  <c r="J34" i="2"/>
  <c r="J35" i="2"/>
  <c r="J36" i="2"/>
  <c r="J37" i="2"/>
  <c r="J40" i="2"/>
  <c r="J43" i="2"/>
  <c r="J10" i="2"/>
  <c r="J11" i="2"/>
  <c r="J12" i="2"/>
  <c r="J13" i="2"/>
  <c r="J14" i="2"/>
  <c r="J17" i="2"/>
  <c r="J18" i="2"/>
  <c r="J19" i="2"/>
  <c r="J20" i="2"/>
  <c r="J22" i="2"/>
  <c r="J23" i="2"/>
  <c r="J24" i="2"/>
  <c r="J25" i="2"/>
  <c r="F42" i="2"/>
  <c r="G42" i="2" s="1"/>
  <c r="F39" i="2"/>
  <c r="F33" i="2"/>
  <c r="F15" i="2"/>
  <c r="G15" i="2" s="1"/>
  <c r="F9" i="2"/>
  <c r="I33" i="2" l="1"/>
  <c r="L41" i="3"/>
  <c r="E41" i="3"/>
  <c r="J16" i="2"/>
  <c r="H15" i="2"/>
  <c r="I15" i="2" s="1"/>
  <c r="I42" i="2"/>
  <c r="I39" i="2"/>
  <c r="F28" i="2"/>
  <c r="G28" i="2" s="1"/>
  <c r="F26" i="2"/>
  <c r="G9" i="2"/>
  <c r="F38" i="2"/>
  <c r="G38" i="2" s="1"/>
  <c r="G39" i="2"/>
  <c r="J9" i="2"/>
  <c r="J42" i="2"/>
  <c r="J39" i="2"/>
  <c r="I9" i="2"/>
  <c r="F32" i="2"/>
  <c r="G32" i="2" s="1"/>
  <c r="G33" i="2"/>
  <c r="F41" i="2"/>
  <c r="J41" i="2" s="1"/>
  <c r="J33" i="2"/>
  <c r="L9" i="2"/>
  <c r="H44" i="2"/>
  <c r="I28" i="2"/>
  <c r="J29" i="2"/>
  <c r="I29" i="2"/>
  <c r="I38" i="2"/>
  <c r="E38" i="3" l="1"/>
  <c r="L38" i="3"/>
  <c r="H26" i="2"/>
  <c r="H45" i="2" s="1"/>
  <c r="I45" i="2" s="1"/>
  <c r="L15" i="2"/>
  <c r="J15" i="2"/>
  <c r="J28" i="2"/>
  <c r="J38" i="2"/>
  <c r="F44" i="2"/>
  <c r="G44" i="2" s="1"/>
  <c r="G41" i="2"/>
  <c r="J32" i="2"/>
  <c r="G26" i="2"/>
  <c r="I44" i="2"/>
  <c r="F45" i="2" l="1"/>
  <c r="G45" i="2" s="1"/>
  <c r="J44" i="2"/>
  <c r="L26" i="2"/>
  <c r="L36" i="3"/>
  <c r="E36" i="3"/>
  <c r="I26" i="2"/>
  <c r="J26" i="2"/>
  <c r="J45" i="2" l="1"/>
  <c r="L33" i="3"/>
  <c r="E33" i="3"/>
  <c r="L31" i="3" l="1"/>
  <c r="E31" i="3"/>
  <c r="G76" i="1" l="1"/>
  <c r="H82" i="1"/>
  <c r="G32" i="1"/>
  <c r="F81" i="1"/>
  <c r="F86" i="1"/>
  <c r="F91" i="1"/>
  <c r="L91" i="1" s="1"/>
  <c r="G86" i="1"/>
  <c r="H75" i="1"/>
  <c r="F84" i="1"/>
  <c r="G94" i="1"/>
  <c r="H31" i="1"/>
  <c r="G41" i="1"/>
  <c r="F83" i="1"/>
  <c r="L83" i="1" s="1"/>
  <c r="F85" i="1"/>
  <c r="G84" i="1"/>
  <c r="F79" i="1"/>
  <c r="H40" i="1"/>
  <c r="H84" i="1"/>
  <c r="F77" i="1"/>
  <c r="H81" i="1"/>
  <c r="F76" i="1"/>
  <c r="L76" i="1" s="1"/>
  <c r="G93" i="1"/>
  <c r="F30" i="1"/>
  <c r="H38" i="1"/>
  <c r="F78" i="1"/>
  <c r="G38" i="1"/>
  <c r="H92" i="1"/>
  <c r="G75" i="1"/>
  <c r="H86" i="1"/>
  <c r="H93" i="1"/>
  <c r="H83" i="1"/>
  <c r="G34" i="1"/>
  <c r="F31" i="1"/>
  <c r="L31" i="1" s="1"/>
  <c r="H37" i="1"/>
  <c r="F93" i="1"/>
  <c r="F82" i="1"/>
  <c r="F36" i="1"/>
  <c r="F37" i="1"/>
  <c r="L37" i="1" s="1"/>
  <c r="G30" i="1"/>
  <c r="G80" i="1"/>
  <c r="F41" i="1"/>
  <c r="L41" i="1" s="1"/>
  <c r="G85" i="1"/>
  <c r="H94" i="1"/>
  <c r="F80" i="1"/>
  <c r="H80" i="1"/>
  <c r="H77" i="1"/>
  <c r="G31" i="1"/>
  <c r="F92" i="1"/>
  <c r="H36" i="1"/>
  <c r="G33" i="1"/>
  <c r="H76" i="1"/>
  <c r="G92" i="1"/>
  <c r="F40" i="1"/>
  <c r="F39" i="1"/>
  <c r="H79" i="1"/>
  <c r="F32" i="1"/>
  <c r="H35" i="1"/>
  <c r="H85" i="1"/>
  <c r="G82" i="1"/>
  <c r="G78" i="1"/>
  <c r="H34" i="1"/>
  <c r="G39" i="1"/>
  <c r="H41" i="1"/>
  <c r="F94" i="1"/>
  <c r="H30" i="1"/>
  <c r="F75" i="1"/>
  <c r="L75" i="1" s="1"/>
  <c r="G83" i="1"/>
  <c r="F33" i="1"/>
  <c r="H78" i="1"/>
  <c r="F35" i="1"/>
  <c r="E14" i="1"/>
  <c r="F38" i="1"/>
  <c r="G91" i="1"/>
  <c r="G79" i="1"/>
  <c r="E18" i="1"/>
  <c r="H32" i="1"/>
  <c r="G40" i="1"/>
  <c r="F34" i="1"/>
  <c r="L34" i="1" s="1"/>
  <c r="G77" i="1"/>
  <c r="G36" i="1"/>
  <c r="G37" i="1"/>
  <c r="H33" i="1"/>
  <c r="H91" i="1"/>
  <c r="H39" i="1"/>
  <c r="G81" i="1"/>
  <c r="G35" i="1"/>
  <c r="H102" i="1"/>
  <c r="E15" i="1"/>
  <c r="E29" i="1"/>
  <c r="E16" i="1"/>
  <c r="E26" i="1"/>
  <c r="L35" i="1" l="1"/>
  <c r="L85" i="1"/>
  <c r="L40" i="1"/>
  <c r="L78" i="1"/>
  <c r="L84" i="1"/>
  <c r="L86" i="1"/>
  <c r="L38" i="1"/>
  <c r="L33" i="1"/>
  <c r="L94" i="1"/>
  <c r="L32" i="1"/>
  <c r="L92" i="1"/>
  <c r="L80" i="1"/>
  <c r="L82" i="1"/>
  <c r="L79" i="1"/>
  <c r="L81" i="1"/>
  <c r="L39" i="1"/>
  <c r="L36" i="1"/>
  <c r="L93" i="1"/>
  <c r="L30" i="1"/>
  <c r="L77" i="1"/>
  <c r="E39" i="1"/>
  <c r="E34" i="1"/>
  <c r="E40" i="1"/>
  <c r="E32" i="1"/>
  <c r="E33" i="1"/>
  <c r="E37" i="1"/>
  <c r="E41" i="1"/>
  <c r="E31" i="1"/>
  <c r="E38" i="1"/>
  <c r="E28" i="1"/>
  <c r="E35" i="1"/>
  <c r="E17" i="1"/>
  <c r="E30" i="1"/>
  <c r="E27" i="1"/>
  <c r="E36" i="1"/>
  <c r="E50" i="1"/>
  <c r="F97" i="1"/>
  <c r="G95" i="1"/>
  <c r="G100" i="1"/>
  <c r="F100" i="1"/>
  <c r="L100" i="1" s="1"/>
  <c r="G101" i="1"/>
  <c r="F101" i="1"/>
  <c r="H100" i="1"/>
  <c r="G99" i="1"/>
  <c r="G96" i="1"/>
  <c r="H98" i="1"/>
  <c r="F102" i="1"/>
  <c r="L102" i="1" s="1"/>
  <c r="H97" i="1"/>
  <c r="F98" i="1"/>
  <c r="H101" i="1"/>
  <c r="F96" i="1"/>
  <c r="L96" i="1" s="1"/>
  <c r="F99" i="1"/>
  <c r="L99" i="1" s="1"/>
  <c r="G98" i="1"/>
  <c r="G102" i="1"/>
  <c r="F95" i="1"/>
  <c r="H95" i="1"/>
  <c r="H99" i="1"/>
  <c r="H96" i="1"/>
  <c r="G97" i="1"/>
  <c r="L101" i="1" l="1"/>
  <c r="L95" i="1"/>
  <c r="L98" i="1"/>
  <c r="L97" i="1"/>
  <c r="E49" i="1"/>
  <c r="E48" i="1" l="1"/>
  <c r="E47" i="1"/>
  <c r="E6" i="3" l="1"/>
</calcChain>
</file>

<file path=xl/sharedStrings.xml><?xml version="1.0" encoding="utf-8"?>
<sst xmlns="http://schemas.openxmlformats.org/spreadsheetml/2006/main" count="455" uniqueCount="161">
  <si>
    <t>№ п/п</t>
  </si>
  <si>
    <t>1.</t>
  </si>
  <si>
    <t>1.1.</t>
  </si>
  <si>
    <t>1.2.</t>
  </si>
  <si>
    <t>Обеспечение деятельности Главы Мишелевского муниципального образования</t>
  </si>
  <si>
    <t>Заработная плата</t>
  </si>
  <si>
    <t>Начисления на выплаты по оплате труда</t>
  </si>
  <si>
    <t>Иные выплаты персоналу, за исключением фонда оплаты труда</t>
  </si>
  <si>
    <t>Обеспечение деятельности администрации Мишелевского муниципального образования</t>
  </si>
  <si>
    <t>2.</t>
  </si>
  <si>
    <t>2.1.</t>
  </si>
  <si>
    <t>2.2.</t>
  </si>
  <si>
    <t>Закупка товаров, работ, услуг в сфере информационно-коммуникационных технологий</t>
  </si>
  <si>
    <t>2.3.</t>
  </si>
  <si>
    <t>Прочая закупка товаров, работ и услуг для государственных (муниципальных) нужд</t>
  </si>
  <si>
    <t>2.4.</t>
  </si>
  <si>
    <t>2.5.</t>
  </si>
  <si>
    <t>Резервные средства (резервный фонд администрации)</t>
  </si>
  <si>
    <t>Уплата налогов, сборов и иных платежей</t>
  </si>
  <si>
    <t>Опубликование правовых актов Думы, администрации, иной информации в официальных изданиях</t>
  </si>
  <si>
    <t>2.6.</t>
  </si>
  <si>
    <t>2.7.</t>
  </si>
  <si>
    <t>Иные межбюджетные трансферты</t>
  </si>
  <si>
    <t>2.8.</t>
  </si>
  <si>
    <t>Фонд оплаты труда государственных (муниципальных) органов</t>
  </si>
  <si>
    <t>1.3.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</si>
  <si>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</si>
  <si>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судебных актов</t>
  </si>
  <si>
    <t>3.</t>
  </si>
  <si>
    <t>3.1.</t>
  </si>
  <si>
    <t>2.9.</t>
  </si>
  <si>
    <t>2.10.</t>
  </si>
  <si>
    <t>№</t>
  </si>
  <si>
    <t>п/п</t>
  </si>
  <si>
    <t>Наименование подпрограммы, основного</t>
  </si>
  <si>
    <t>мероприятия, мероприятия</t>
  </si>
  <si>
    <t>Заложено в бюджет на финансирование мероприятий (кассовые расходы)</t>
  </si>
  <si>
    <t>Фактическое выполнение мероприятий (фактические расходы)</t>
  </si>
  <si>
    <t>в т.ч. кредиторская задолженность за отчетный период, тыс. руб.</t>
  </si>
  <si>
    <t>тыс. руб.</t>
  </si>
  <si>
    <t>в % от предусмотренного муниципальной программой</t>
  </si>
  <si>
    <t>%</t>
  </si>
  <si>
    <t>6=ст.5/ст.2*100%</t>
  </si>
  <si>
    <t>7=ст.5/ст.3*100%</t>
  </si>
  <si>
    <t>Подпрограмма 1. «Обеспечение деятельности органов местного самоуправления Усольского районного муниципального образования на 2017-2020 годы»</t>
  </si>
  <si>
    <t>Итого по подпрограмме 1</t>
  </si>
  <si>
    <t>Итого по подпрограмме 2</t>
  </si>
  <si>
    <t>увеличение бюджетных средств в связи с увеличением районного фонда финансовой поддержки поселений, а так же в связи с объединением территорий (переданные полномочия)</t>
  </si>
  <si>
    <t>Итого по муниципальной программе</t>
  </si>
  <si>
    <t>91 569,47</t>
  </si>
  <si>
    <t>Подпрограмма 2. «Повышение качества муниципального управления в Мишелевском муниципальном образовании на 2015 - 2020 годы»</t>
  </si>
  <si>
    <t>Повышение эффективности выполнения муниципальных функций и оказания муниципальных услуг</t>
  </si>
  <si>
    <t>1.1.1.</t>
  </si>
  <si>
    <t>Приобретение и обновление программного обеспечения, обслуживание сайта, продление домена</t>
  </si>
  <si>
    <t>1.1.2.</t>
  </si>
  <si>
    <t>Приобретение компьютеров, оргтехники</t>
  </si>
  <si>
    <t>Обеспечение деятельности в области строительства, архитектуры и градостроительства</t>
  </si>
  <si>
    <t>2.1.1.</t>
  </si>
  <si>
    <t>Выполнение кадастровых работ, проведение оценки муниципального имущества</t>
  </si>
  <si>
    <t>2.1.2.</t>
  </si>
  <si>
    <t>Внесение изменений в правила землепользования и застройки Мишелевского муниципального образования</t>
  </si>
  <si>
    <t>2.1.3.</t>
  </si>
  <si>
    <t>Разработка местных нормативов градостроительного проектирования Мишелевского муниципального образования</t>
  </si>
  <si>
    <t>2.1.4.</t>
  </si>
  <si>
    <t>Межевание земельных участков</t>
  </si>
  <si>
    <t xml:space="preserve">Развитие муниципальной службы в Мишелевском муниципальном образовании </t>
  </si>
  <si>
    <t>3.1.1.</t>
  </si>
  <si>
    <t>Повышение квалификации работников администрации</t>
  </si>
  <si>
    <t>4.</t>
  </si>
  <si>
    <t>Управление муниципальным долгом</t>
  </si>
  <si>
    <t>4.1.</t>
  </si>
  <si>
    <t>Организация и осуществление муниципальных заимствований и исполнение обязательств по ним</t>
  </si>
  <si>
    <t>4.1.1.</t>
  </si>
  <si>
    <t>Обслуживание муниципального долга</t>
  </si>
  <si>
    <r>
      <t xml:space="preserve">Предусмотрено муниципальной программой </t>
    </r>
    <r>
      <rPr>
        <sz val="11"/>
        <color rgb="FFFF0000"/>
        <rFont val="Times New Roman"/>
        <family val="1"/>
        <charset val="204"/>
      </rPr>
      <t>в первоначальной редакции</t>
    </r>
    <r>
      <rPr>
        <sz val="11"/>
        <rFont val="Times New Roman"/>
        <family val="1"/>
        <charset val="204"/>
      </rPr>
      <t>, тыс. руб.</t>
    </r>
  </si>
  <si>
    <t>-</t>
  </si>
  <si>
    <t>Всего</t>
  </si>
  <si>
    <t>Источники финансирования</t>
  </si>
  <si>
    <t>Областной бюджет</t>
  </si>
  <si>
    <t>местный бюджет</t>
  </si>
  <si>
    <t>Иные источники финансирования</t>
  </si>
  <si>
    <t>Итого:</t>
  </si>
  <si>
    <t>Федеральный бюджет</t>
  </si>
  <si>
    <t>ВСЕГО:</t>
  </si>
  <si>
    <t>Ответсвенный исполнитель , соисполнители, участники, исполнители мероприятий</t>
  </si>
  <si>
    <t>Наименование программы , подпрограммы, ведомственой целевой программы, основного мероприятия</t>
  </si>
  <si>
    <t>Соисполнитель - Администрация городского поселения Мишелевского муниципального образования</t>
  </si>
  <si>
    <t>Участник -Администрация городского поселения Мишелевского муниципального образования</t>
  </si>
  <si>
    <t>Исполнитель мероприятия - Администрация городского поселения Мишелевского муниципального образования</t>
  </si>
  <si>
    <t>Наименование мероприятия</t>
  </si>
  <si>
    <t>Ответственный исполнитель, соисполнители, участники, исполнители мероприятия</t>
  </si>
  <si>
    <t>Федеральный бюджет (ФБ)</t>
  </si>
  <si>
    <t>Областной бюджет (ОБ)</t>
  </si>
  <si>
    <t>местный бюджет (МБ)</t>
  </si>
  <si>
    <t>Иные источники финансирования (ИИ)</t>
  </si>
  <si>
    <t>Местный бюджет (МБ)</t>
  </si>
  <si>
    <t>всего, в том числе:</t>
  </si>
  <si>
    <t>итого:</t>
  </si>
  <si>
    <t>Иные источники финансирования  (ИИ)</t>
  </si>
  <si>
    <t>Иные источники   финансирования(ИИ)</t>
  </si>
  <si>
    <t>Прогнозная (справочная) оценка ресурсного обеспечения реализации</t>
  </si>
  <si>
    <t xml:space="preserve">Систематически    проводить обследования  всех чердачных   и подвальных  помещений многоквартирных домов  на  предмет технической    укрепленности и отсутствия   возможности   доступа посторонних лиц  </t>
  </si>
  <si>
    <t xml:space="preserve">Оказать содействие  в  организации добровольной     сдачи     оружия, боеприпасов,  взрывчатых  веществ, незаконно хранящихся у населения  </t>
  </si>
  <si>
    <t>Мероприятия по предупреждению и ликвидации последствий чрезвычайных ситуаций и стихийных бедствий</t>
  </si>
  <si>
    <t>Оказать содействие  в  организациисовместных проверочных мероприятий по  исполнению  административного регламента по  исполнению  функции положений миграционного контроля и надзора за  соблюдением законодательства РоссийскойФедерации иностранными  гражданамии  лицами  без  гражданства  и  за соблюдением   правил   привлечения работодателями, заказчиками  работ (услуг) иностранных работников  наработодателями, заказчиками  работ (услуг) иностранных работников  на территории ММО</t>
  </si>
  <si>
    <t xml:space="preserve">Проводить  систематически   оценку складывающейся   наркоситуации  на территории ММО.  Результаты   использовать при  проведении   профилактической работы   </t>
  </si>
  <si>
    <t xml:space="preserve">Изготовление и размещение плакатов социальной рекламы, пропагандирующие здоровый образ жизни, изготовление и распространение печатной продукции антинаркотической направленности </t>
  </si>
  <si>
    <t>Приобретение гербицидов для борьбы с наркосодержащими растениями, средств индивидуальной защиты, выполнение работ по уничтожению наркосодержащих растений (конопли)</t>
  </si>
  <si>
    <t xml:space="preserve">Осуществлять контроль за ситуацией по   социальной   адаптации   лиц, освободившихся  из  мест лишения свободы,  в первую    очередь, возможность устройства   их   на работу </t>
  </si>
  <si>
    <t>Продолжать работу по взаимодействию с МРУИН №4 и ОГКУ ЦУН по оказанию содействия в обучении осужденных по востребованным на рынке труда специальностям, организация временных работ</t>
  </si>
  <si>
    <t>Проведение совместных рейдов по месту жительства женщин с отсрочкой исполнения наказания и несовершеннолетних осужденных, имеющих обязанность после 22 часов находиться дома</t>
  </si>
  <si>
    <t xml:space="preserve">Организовать   проведение систематических отчетов участковых уполномоченных      полиции  о проделанной      работе      перед населением  </t>
  </si>
  <si>
    <t>Оказать  содействие  в  проведении совместных комплексных проверок   предприятий потребительского рынка</t>
  </si>
  <si>
    <t>Оказать  содействие  в  проведении комплексных     мероприятий     по пресечению  криминального  оборота спиртосодержащей        продукции, незаконного  ввоза,   изготовления спиртных напитков</t>
  </si>
  <si>
    <t>Оказать содействие в осуществлении проведения        профилактических мероприятий по выявлению, предупреждению фактов изготовления и распространения контрафактной продукции      на       территории ММО</t>
  </si>
  <si>
    <t>Вести  учет  несовершеннолетних  в возрасте  от  7  до  18  лет,   не посещающих   или    систематически пропускающих       занятия       в образовательных  учреждениях   без уважительной причины</t>
  </si>
  <si>
    <t xml:space="preserve">Продолжить  сопровождение банка данных о семьях и детях,  находящихся  в   социально опасном положении  </t>
  </si>
  <si>
    <t xml:space="preserve">Информировать граждан о способах и средствах  правомерной  защиты  от преступных и  иных  противоправных посягательств   путем   проведения соответствующей    разъяснительной работы  </t>
  </si>
  <si>
    <t>Заслушивать участковых уполномоченных  с отчетом о проделанной работе  на заседаниях Думы городского поселения Мишелевского муниципального образования</t>
  </si>
  <si>
    <t>Приобретение системы оповещения о ЧС</t>
  </si>
  <si>
    <t>Ответственный исполнитель - Махнева В.Д., ведущий специалист по работе с населением</t>
  </si>
  <si>
    <t>Приобретение наглядной информации для населения о  действиях  при  угрозе возникновения террористических актов в местах массового пребывания людей, и профилактике экстемизма</t>
  </si>
  <si>
    <t>Изучить    возможность     участия представителей            местного православного   прихода   и   иныхрелигиозных концессий в социальной реабилитации    лиц,    страдающих алкоголизмом  и наркоманией,   и формы   оказания   помощи   данной категории  граждан   при   местном православном приходе</t>
  </si>
  <si>
    <t>В  целях   профилактики   детского дорожно-транспортного  травматизма проводить  в  учебных   заведениях ММО  конкурсы, викторины "Безопасное  колесо"  по знанию правил дорожного  движения, организовывать   работу   кружков, секций "Юный  инспектор  дорожного движения"</t>
  </si>
  <si>
    <t>Проводить       совместно        с представителями       общественных организаций патрулирование улиц  и  дворовых территорий по исполнению    гражданами    Правил содержания территорий и соблюдению запретов основе   потребления (распития)  в общественных   местах    пива    и напитков, изготавливаемых  на  его основ</t>
  </si>
  <si>
    <t>Ответственный исполнитель - Пастушкина Е.А.., ведущий специалист по муниципальным закупкам и тарифам ЖКХ</t>
  </si>
  <si>
    <t>Замена насосного оборудования</t>
  </si>
  <si>
    <t>Ответственный исполнитлеь - Пастушкина Е.А., ведущий специалист по муниципальным закупкам и тарифам ЖКХ</t>
  </si>
  <si>
    <t>Ответственный исполнитель - Пастушкина Е.А., ведущий специалист по муниципальным закупкам и тарифам ЖКХ</t>
  </si>
  <si>
    <t>Ремонт муниципального жилого фонда, расположенного по адресу: Усольский район,р.п. Мишелевка, ул. Маяковского, д.20</t>
  </si>
  <si>
    <t>Ответственный исполнитель - Пастушкина ЕА., ведущий специалист по муниципальным закупкам и тарифам ЖКХ</t>
  </si>
  <si>
    <t>Замена изношенных стальных труб водоснабжения</t>
  </si>
  <si>
    <t>Замена изношенных стальных труб теплоснабжения</t>
  </si>
  <si>
    <t>Повышение энергетической эффективности уличного освещения (оснащение энергосберегающими лампами) Замена светильников уличного освещения на светодиодные в    с. Хайта</t>
  </si>
  <si>
    <t>Установка запорных термостатических вентилей на радиаторах отопления в здании администрации</t>
  </si>
  <si>
    <t>Повышение энергетической эффективности уличного освещения (оснащение энергосберегающими лампами) Замена светильников уличного освещения на светодиодные в  с. Хайта</t>
  </si>
  <si>
    <t>Ремонт муниципального жилого фонда, расположенного по адресу: Усольский район,р.п. Мишелевка, ул. Маяковского, д.20 (Гемметизация температурного шва между первым и вторым блоком)</t>
  </si>
  <si>
    <t>Установка приборов учета в муниципальном жилищном фонде</t>
  </si>
  <si>
    <t xml:space="preserve">Программа "Энергосбережение и повышение энергетической эффективности на территории  Мишелкевского муниципального образования" на 2021-2025 годы </t>
  </si>
  <si>
    <t>Поверка прибора коммерческого учета тепла в здании администрации</t>
  </si>
  <si>
    <t>Поверка прибора коммерческого учета в здании администрации</t>
  </si>
  <si>
    <t>Приообретение энергосберегающих светильников( в здании администрации)</t>
  </si>
  <si>
    <t>Приобретение энергосберегающих светильников 9в здании администрации)</t>
  </si>
  <si>
    <t>Замена 2-х расходомеров  прибора коммерческого учета тепла</t>
  </si>
  <si>
    <t>Участник - Администрация  Мишелевского муниципального образования</t>
  </si>
  <si>
    <t>Ответстный исполнитель программы - Пастушкина Е.А.. ведущий специалист по муниципальным закупкам и тарифам ЖКХ  Соисполнитель - Администрация  Мишелевского муниципального образования          Участник - Администрация  Мишелевского муниципального образования</t>
  </si>
  <si>
    <t>Ответстный исполнитель программы - Пастушкина Е.А.. ведущий специалист по муниципальным закупкам и тарифам ЖКХ  Соисполнитель - Администрация  Мишелевского муниципального образования          Участник - Администрация Мишелевского муниципального образования</t>
  </si>
  <si>
    <t xml:space="preserve">Ответстный исполнитель программы - Пастушкина Е.А.. ведущий специалист по муниципальным закупкам и тарифам ЖКХ  Соисполнитель - Администрация  Мишелевского муниципального образования                       </t>
  </si>
  <si>
    <t>Соисполнитель - Администрация  Мишелевского муниципального образования</t>
  </si>
  <si>
    <t>Участник -Администрация  Мишелевского муниципального образования</t>
  </si>
  <si>
    <t>Исполнитель мероприятия - Администрация  Мишелевского муниципального образования</t>
  </si>
  <si>
    <t>Исполнитель мероприятия -Администрация  Мишелевского муниципального образования</t>
  </si>
  <si>
    <t>Участник -Администрация Мишелевского муниципального образования</t>
  </si>
  <si>
    <t>Ответстный исполнитель программы - Пастушкина Е.А.. ведущий специалист по муниципальным закупкам и тарифам ЖКХ  Соисполнитель - Администрация  Мишелевского муниципального образования          Участник - Администрация ММО</t>
  </si>
  <si>
    <t>Приложение № 2 к  муниципальной программе "Энергосбережение    и повышение энергетической эффективности на территории  Мишелевского муниципального образования» на 2021-2026 годы</t>
  </si>
  <si>
    <t xml:space="preserve">Ресурсное обеспечение реализации муниципальной программы "Энергосбережение и повышение энергетической эффективности на территории  Мишелевского муниципального образования» на 2021-2026 годы за счет средств бюджета                                                                  Мишелевского муниципального образования </t>
  </si>
  <si>
    <t>Приложение № 1                                                                                            к  муниципальной программе "Энергосбережение и повышение энергетической эффективности на территории  Мишелевского муниципального образования» на 2021-2026 годы</t>
  </si>
  <si>
    <t xml:space="preserve">  муниципальной программы "Энергосбережение и повышение энергетической эффективности на территории  Мишелевского муниципального образования» на 2021-2026 годы за счет всех источников финансирования</t>
  </si>
  <si>
    <t xml:space="preserve">Программа "Энергосбережение и повышение энергетической эффективности на территории  Мишелевского муниципального образования»
на 2021-2026 годы </t>
  </si>
  <si>
    <t>Постановка на учет и оформление права муниципальной собственности на бесхозяйные объекты недвижимого имущества для передачи электрической, тепловой энергии, водоснабжения водоотведения (Изготовление технических планов на объекты капитального строительства для постановки на кадастровый учет бесхозяйного имущества: электрические сети протяженностью 1831м по адресу: Иркутская область, Усольский район, д. Глубокий Лог;Сети водоотведения протяженностью 177м. по адресу: Иркутская область, Усольский район, р.п. Мишелевка.)</t>
  </si>
  <si>
    <t>Постановка на учет и оформление права муниципальной собственности на бесхозяйные объекты недвижимого имущества для передачи электрической, тепловой энергии, водоснабжения водоотведения (Изготовление технических паспортов на объекты капитального строительства для постановки на кадастровый учет бесхозяйного имущества: электрические сети протяженностью 1831м по адресу: Иркутская область, Усольский район, д. Глубокий Лог;
Сети водоотведения протяженностью 177м. по адресу: Иркутская область, Усольский район, р.п. Мишелевка.)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</si>
</sst>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center" wrapText="1"/>
    </xf>
    <xf numFmtId="4" fontId="0" fillId="0" borderId="0" xfId="0" applyNumberFormat="1"/>
    <xf numFmtId="14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0" xfId="0" applyFont="1" applyFill="1"/>
    <xf numFmtId="0" fontId="17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3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top" wrapText="1"/>
    </xf>
    <xf numFmtId="0" fontId="18" fillId="0" borderId="0" xfId="0" applyFont="1" applyFill="1"/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top" wrapText="1"/>
    </xf>
    <xf numFmtId="49" fontId="6" fillId="0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13" fillId="0" borderId="11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/>
    </xf>
    <xf numFmtId="4" fontId="13" fillId="0" borderId="11" xfId="0" applyNumberFormat="1" applyFont="1" applyFill="1" applyBorder="1" applyAlignment="1">
      <alignment horizontal="center" vertical="top" wrapText="1"/>
    </xf>
    <xf numFmtId="4" fontId="13" fillId="0" borderId="15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4" fontId="13" fillId="0" borderId="9" xfId="0" applyNumberFormat="1" applyFont="1" applyFill="1" applyBorder="1" applyAlignment="1">
      <alignment horizontal="center" vertical="top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2" xfId="0" applyNumberFormat="1" applyFont="1" applyFill="1" applyBorder="1" applyAlignment="1">
      <alignment horizontal="right" vertical="center" wrapText="1"/>
    </xf>
    <xf numFmtId="0" fontId="13" fillId="0" borderId="1" xfId="0" applyFont="1" applyBorder="1"/>
    <xf numFmtId="4" fontId="2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9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Q221"/>
  <sheetViews>
    <sheetView tabSelected="1" topLeftCell="B3" zoomScale="106" zoomScaleNormal="106" zoomScaleSheetLayoutView="91" workbookViewId="0">
      <selection activeCell="P49" sqref="P49"/>
    </sheetView>
  </sheetViews>
  <sheetFormatPr defaultColWidth="9.140625" defaultRowHeight="12.75" x14ac:dyDescent="0.2"/>
  <cols>
    <col min="1" max="1" width="0" style="2" hidden="1" customWidth="1"/>
    <col min="2" max="2" width="49.7109375" style="1" customWidth="1"/>
    <col min="3" max="3" width="18.7109375" style="29" customWidth="1"/>
    <col min="4" max="4" width="18.5703125" style="1" hidden="1" customWidth="1"/>
    <col min="5" max="5" width="14.140625" style="1" hidden="1" customWidth="1"/>
    <col min="6" max="6" width="13.42578125" style="1" customWidth="1"/>
    <col min="7" max="7" width="12.85546875" style="1" customWidth="1"/>
    <col min="8" max="11" width="13.42578125" style="1" customWidth="1"/>
    <col min="12" max="12" width="23.140625" style="23" customWidth="1"/>
    <col min="13" max="13" width="2.85546875" style="2" hidden="1" customWidth="1"/>
    <col min="14" max="16384" width="9.140625" style="2"/>
  </cols>
  <sheetData>
    <row r="1" spans="1:14" hidden="1" x14ac:dyDescent="0.2"/>
    <row r="2" spans="1:14" hidden="1" x14ac:dyDescent="0.2"/>
    <row r="3" spans="1:14" ht="47.45" customHeight="1" x14ac:dyDescent="0.2">
      <c r="B3" s="6"/>
      <c r="C3" s="30"/>
      <c r="D3" s="6"/>
      <c r="E3" s="6"/>
      <c r="F3" s="108" t="s">
        <v>154</v>
      </c>
      <c r="G3" s="108"/>
      <c r="H3" s="108"/>
      <c r="I3" s="108"/>
      <c r="J3" s="108"/>
      <c r="K3" s="108"/>
      <c r="L3" s="108"/>
      <c r="M3" s="108"/>
      <c r="N3" s="32"/>
    </row>
    <row r="4" spans="1:14" ht="18.75" customHeight="1" x14ac:dyDescent="0.2">
      <c r="B4" s="109" t="s">
        <v>155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5" spans="1:14" ht="55.15" customHeight="1" x14ac:dyDescent="0.2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4" ht="12.75" customHeight="1" x14ac:dyDescent="0.2">
      <c r="B6" s="3"/>
      <c r="C6" s="31"/>
      <c r="D6" s="3"/>
      <c r="E6" s="3"/>
      <c r="F6" s="4"/>
      <c r="L6" s="1" t="s">
        <v>39</v>
      </c>
    </row>
    <row r="7" spans="1:14" s="25" customFormat="1" ht="81" customHeight="1" x14ac:dyDescent="0.2">
      <c r="A7" s="24" t="s">
        <v>0</v>
      </c>
      <c r="B7" s="51" t="s">
        <v>85</v>
      </c>
      <c r="C7" s="51" t="s">
        <v>84</v>
      </c>
      <c r="D7" s="51" t="s">
        <v>77</v>
      </c>
      <c r="E7" s="51" t="s">
        <v>76</v>
      </c>
      <c r="F7" s="52">
        <v>2021</v>
      </c>
      <c r="G7" s="53">
        <v>2022</v>
      </c>
      <c r="H7" s="53">
        <v>2023</v>
      </c>
      <c r="I7" s="53">
        <v>2024</v>
      </c>
      <c r="J7" s="53">
        <v>2025</v>
      </c>
      <c r="K7" s="53">
        <v>2026</v>
      </c>
      <c r="L7" s="52" t="s">
        <v>76</v>
      </c>
    </row>
    <row r="8" spans="1:14" s="25" customFormat="1" ht="24.75" customHeight="1" x14ac:dyDescent="0.2">
      <c r="A8" s="45"/>
      <c r="B8" s="113" t="s">
        <v>158</v>
      </c>
      <c r="C8" s="51" t="s">
        <v>81</v>
      </c>
      <c r="D8" s="54"/>
      <c r="E8" s="54"/>
      <c r="F8" s="55">
        <f>F9</f>
        <v>19.75</v>
      </c>
      <c r="G8" s="55">
        <f t="shared" ref="G8:K8" si="0">G9</f>
        <v>74</v>
      </c>
      <c r="H8" s="55">
        <f t="shared" si="0"/>
        <v>99.36</v>
      </c>
      <c r="I8" s="55">
        <f t="shared" si="0"/>
        <v>1.84</v>
      </c>
      <c r="J8" s="55">
        <f t="shared" si="0"/>
        <v>25</v>
      </c>
      <c r="K8" s="55">
        <f t="shared" si="0"/>
        <v>25</v>
      </c>
      <c r="L8" s="55">
        <f>F8+G8+H8+I8+J8+K8</f>
        <v>244.95000000000002</v>
      </c>
    </row>
    <row r="9" spans="1:14" s="27" customFormat="1" ht="100.9" customHeight="1" x14ac:dyDescent="0.2">
      <c r="A9" s="22"/>
      <c r="B9" s="113"/>
      <c r="C9" s="85" t="s">
        <v>125</v>
      </c>
      <c r="D9" s="54"/>
      <c r="E9" s="54"/>
      <c r="F9" s="56">
        <f>F14+F26+F47+F56+F61+F66+F71+F168+F173</f>
        <v>19.75</v>
      </c>
      <c r="G9" s="56">
        <f>G10</f>
        <v>74</v>
      </c>
      <c r="H9" s="56">
        <f>H14+H26+H47+H56+H61+H66+H71+H168</f>
        <v>99.36</v>
      </c>
      <c r="I9" s="56">
        <f>I14+I26+I47+I56+I61+I66+I71+I168</f>
        <v>1.84</v>
      </c>
      <c r="J9" s="56">
        <f>J14+J26+J47+J56+J61+J66+J71+J168</f>
        <v>25</v>
      </c>
      <c r="K9" s="56">
        <f>K14+K26+K47+K56+K61+K66+K71+K168</f>
        <v>25</v>
      </c>
      <c r="L9" s="55">
        <f t="shared" ref="L9:L72" si="1">F9+G9+H9+I9+J9+K9</f>
        <v>244.95000000000002</v>
      </c>
    </row>
    <row r="10" spans="1:14" s="27" customFormat="1" ht="75.75" customHeight="1" x14ac:dyDescent="0.2">
      <c r="A10" s="22"/>
      <c r="B10" s="113"/>
      <c r="C10" s="85" t="s">
        <v>148</v>
      </c>
      <c r="D10" s="54"/>
      <c r="E10" s="54"/>
      <c r="F10" s="56">
        <f t="shared" ref="F10:F12" si="2">F15+F27+F48+F57+F62+F67+F72+F169+F174</f>
        <v>19.75</v>
      </c>
      <c r="G10" s="56">
        <f>G11</f>
        <v>74</v>
      </c>
      <c r="H10" s="56">
        <f t="shared" ref="H10:K10" si="3">H15+H27+H48+H57+H62+H67+H72</f>
        <v>99.36</v>
      </c>
      <c r="I10" s="56">
        <f t="shared" si="3"/>
        <v>1.84</v>
      </c>
      <c r="J10" s="56">
        <f t="shared" si="3"/>
        <v>25</v>
      </c>
      <c r="K10" s="56">
        <f t="shared" si="3"/>
        <v>25</v>
      </c>
      <c r="L10" s="55">
        <f t="shared" si="1"/>
        <v>244.95000000000002</v>
      </c>
    </row>
    <row r="11" spans="1:14" s="27" customFormat="1" ht="66.599999999999994" customHeight="1" x14ac:dyDescent="0.2">
      <c r="A11" s="22"/>
      <c r="B11" s="113"/>
      <c r="C11" s="85" t="s">
        <v>149</v>
      </c>
      <c r="D11" s="54"/>
      <c r="E11" s="54"/>
      <c r="F11" s="56">
        <f t="shared" si="2"/>
        <v>19.75</v>
      </c>
      <c r="G11" s="56">
        <f>G12</f>
        <v>74</v>
      </c>
      <c r="H11" s="56">
        <f t="shared" ref="H11:K11" si="4">H16+H28+H49+H58+H63+H68+H73</f>
        <v>99.36</v>
      </c>
      <c r="I11" s="56">
        <f t="shared" si="4"/>
        <v>1.84</v>
      </c>
      <c r="J11" s="56">
        <f t="shared" si="4"/>
        <v>25</v>
      </c>
      <c r="K11" s="56">
        <f t="shared" si="4"/>
        <v>25</v>
      </c>
      <c r="L11" s="55">
        <f t="shared" si="1"/>
        <v>244.95000000000002</v>
      </c>
    </row>
    <row r="12" spans="1:14" s="27" customFormat="1" ht="84" customHeight="1" x14ac:dyDescent="0.2">
      <c r="A12" s="22"/>
      <c r="B12" s="113"/>
      <c r="C12" s="86" t="s">
        <v>150</v>
      </c>
      <c r="D12" s="57"/>
      <c r="E12" s="57"/>
      <c r="F12" s="56">
        <f t="shared" si="2"/>
        <v>19.75</v>
      </c>
      <c r="G12" s="56">
        <f>G17+G29+G50+G59+G64+G69+G74+G186+G178</f>
        <v>74</v>
      </c>
      <c r="H12" s="56">
        <f t="shared" ref="H12:K12" si="5">H17+H29+H50+H59+H64+H69+H74</f>
        <v>99.36</v>
      </c>
      <c r="I12" s="56">
        <f t="shared" si="5"/>
        <v>1.84</v>
      </c>
      <c r="J12" s="56">
        <f t="shared" si="5"/>
        <v>25</v>
      </c>
      <c r="K12" s="56">
        <f t="shared" si="5"/>
        <v>25</v>
      </c>
      <c r="L12" s="55">
        <f t="shared" si="1"/>
        <v>244.95000000000002</v>
      </c>
    </row>
    <row r="13" spans="1:14" s="27" customFormat="1" ht="22.9" customHeight="1" x14ac:dyDescent="0.2">
      <c r="A13" s="46"/>
      <c r="B13" s="116" t="s">
        <v>126</v>
      </c>
      <c r="C13" s="49" t="s">
        <v>81</v>
      </c>
      <c r="D13" s="51"/>
      <c r="E13" s="51"/>
      <c r="F13" s="55">
        <f>F14</f>
        <v>0</v>
      </c>
      <c r="G13" s="55">
        <f t="shared" ref="G13:H13" si="6">G14</f>
        <v>0</v>
      </c>
      <c r="H13" s="55">
        <f t="shared" si="6"/>
        <v>0</v>
      </c>
      <c r="I13" s="55">
        <f>I14</f>
        <v>0</v>
      </c>
      <c r="J13" s="55">
        <f>J14</f>
        <v>0</v>
      </c>
      <c r="K13" s="55">
        <f>K14</f>
        <v>0</v>
      </c>
      <c r="L13" s="55">
        <f t="shared" si="1"/>
        <v>0</v>
      </c>
    </row>
    <row r="14" spans="1:14" ht="92.45" customHeight="1" x14ac:dyDescent="0.2">
      <c r="A14" s="110" t="s">
        <v>1</v>
      </c>
      <c r="B14" s="116"/>
      <c r="C14" s="85" t="s">
        <v>127</v>
      </c>
      <c r="D14" s="58" t="s">
        <v>81</v>
      </c>
      <c r="E14" s="59" t="e">
        <f>#REF!+#REF!+#REF!+#REF!+#REF!+F14+G14+H14</f>
        <v>#REF!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5">
        <f t="shared" si="1"/>
        <v>0</v>
      </c>
    </row>
    <row r="15" spans="1:14" ht="27.2" hidden="1" customHeight="1" x14ac:dyDescent="0.2">
      <c r="A15" s="111"/>
      <c r="B15" s="116"/>
      <c r="C15" s="85" t="s">
        <v>86</v>
      </c>
      <c r="D15" s="58" t="s">
        <v>82</v>
      </c>
      <c r="E15" s="59" t="e">
        <f>#REF!+#REF!+#REF!+#REF!+#REF!+F15+G15+H15</f>
        <v>#REF!</v>
      </c>
      <c r="F15" s="56">
        <v>0</v>
      </c>
      <c r="G15" s="56">
        <v>0</v>
      </c>
      <c r="H15" s="60">
        <v>0</v>
      </c>
      <c r="I15" s="60"/>
      <c r="J15" s="60"/>
      <c r="K15" s="60"/>
      <c r="L15" s="55">
        <f t="shared" si="1"/>
        <v>0</v>
      </c>
    </row>
    <row r="16" spans="1:14" ht="27.2" hidden="1" customHeight="1" x14ac:dyDescent="0.2">
      <c r="A16" s="111"/>
      <c r="B16" s="116"/>
      <c r="C16" s="85" t="s">
        <v>87</v>
      </c>
      <c r="D16" s="58" t="s">
        <v>78</v>
      </c>
      <c r="E16" s="59" t="e">
        <f>#REF!+#REF!+#REF!+#REF!+#REF!+F16+G16+H16</f>
        <v>#REF!</v>
      </c>
      <c r="F16" s="56">
        <v>0</v>
      </c>
      <c r="G16" s="56">
        <v>0</v>
      </c>
      <c r="H16" s="60">
        <v>0</v>
      </c>
      <c r="I16" s="60"/>
      <c r="J16" s="60"/>
      <c r="K16" s="60"/>
      <c r="L16" s="55">
        <f t="shared" si="1"/>
        <v>0</v>
      </c>
    </row>
    <row r="17" spans="1:17" ht="67.900000000000006" customHeight="1" x14ac:dyDescent="0.2">
      <c r="A17" s="111"/>
      <c r="B17" s="116"/>
      <c r="C17" s="85" t="s">
        <v>148</v>
      </c>
      <c r="D17" s="58"/>
      <c r="E17" s="59" t="e">
        <f>#REF!+#REF!+#REF!+#REF!+#REF!+F17+G17+H17</f>
        <v>#REF!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5">
        <f t="shared" si="1"/>
        <v>0</v>
      </c>
    </row>
    <row r="18" spans="1:17" ht="27.2" hidden="1" customHeight="1" x14ac:dyDescent="0.2">
      <c r="A18" s="112"/>
      <c r="B18" s="116"/>
      <c r="C18" s="85" t="s">
        <v>87</v>
      </c>
      <c r="D18" s="58" t="s">
        <v>80</v>
      </c>
      <c r="E18" s="59" t="e">
        <f>#REF!+#REF!+#REF!+#REF!+#REF!+F18+G18+H18</f>
        <v>#REF!</v>
      </c>
      <c r="F18" s="56">
        <v>0</v>
      </c>
      <c r="G18" s="56">
        <v>0</v>
      </c>
      <c r="H18" s="60">
        <v>0</v>
      </c>
      <c r="I18" s="60"/>
      <c r="J18" s="60"/>
      <c r="K18" s="60"/>
      <c r="L18" s="55">
        <f t="shared" si="1"/>
        <v>0</v>
      </c>
    </row>
    <row r="19" spans="1:17" ht="69.599999999999994" customHeight="1" x14ac:dyDescent="0.2">
      <c r="A19" s="37"/>
      <c r="B19" s="116"/>
      <c r="C19" s="85" t="s">
        <v>149</v>
      </c>
      <c r="D19" s="58"/>
      <c r="E19" s="59"/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5">
        <f t="shared" si="1"/>
        <v>0</v>
      </c>
    </row>
    <row r="20" spans="1:17" ht="86.25" customHeight="1" x14ac:dyDescent="0.2">
      <c r="A20" s="37"/>
      <c r="B20" s="116"/>
      <c r="C20" s="85" t="s">
        <v>151</v>
      </c>
      <c r="D20" s="58"/>
      <c r="E20" s="59"/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5">
        <f t="shared" si="1"/>
        <v>0</v>
      </c>
    </row>
    <row r="21" spans="1:17" ht="27.2" hidden="1" customHeight="1" x14ac:dyDescent="0.2">
      <c r="A21" s="106"/>
      <c r="B21" s="61"/>
      <c r="C21" s="87"/>
      <c r="D21" s="62" t="s">
        <v>82</v>
      </c>
      <c r="E21" s="63" t="e">
        <f>#REF!+#REF!+#REF!+#REF!+#REF!+F21+G21+H21</f>
        <v>#REF!</v>
      </c>
      <c r="F21" s="60"/>
      <c r="G21" s="64"/>
      <c r="H21" s="65"/>
      <c r="I21" s="65"/>
      <c r="J21" s="65"/>
      <c r="K21" s="65"/>
      <c r="L21" s="55">
        <f t="shared" si="1"/>
        <v>0</v>
      </c>
    </row>
    <row r="22" spans="1:17" ht="27.2" hidden="1" customHeight="1" x14ac:dyDescent="0.2">
      <c r="A22" s="106"/>
      <c r="B22" s="61"/>
      <c r="C22" s="50"/>
      <c r="D22" s="58" t="s">
        <v>78</v>
      </c>
      <c r="E22" s="59" t="e">
        <f>#REF!+#REF!+#REF!+#REF!+#REF!+F22+G22+H22</f>
        <v>#REF!</v>
      </c>
      <c r="F22" s="56"/>
      <c r="G22" s="65"/>
      <c r="H22" s="65"/>
      <c r="I22" s="65"/>
      <c r="J22" s="65"/>
      <c r="K22" s="65"/>
      <c r="L22" s="55">
        <f t="shared" si="1"/>
        <v>0</v>
      </c>
    </row>
    <row r="23" spans="1:17" ht="27.2" hidden="1" customHeight="1" x14ac:dyDescent="0.2">
      <c r="A23" s="106"/>
      <c r="B23" s="61"/>
      <c r="C23" s="50"/>
      <c r="D23" s="58" t="s">
        <v>79</v>
      </c>
      <c r="E23" s="59" t="e">
        <f>#REF!+#REF!+#REF!+#REF!+#REF!+F23+G23+H23</f>
        <v>#REF!</v>
      </c>
      <c r="F23" s="56"/>
      <c r="G23" s="65"/>
      <c r="H23" s="65"/>
      <c r="I23" s="65"/>
      <c r="J23" s="65"/>
      <c r="K23" s="65"/>
      <c r="L23" s="55">
        <f t="shared" si="1"/>
        <v>0</v>
      </c>
    </row>
    <row r="24" spans="1:17" ht="27.2" hidden="1" customHeight="1" x14ac:dyDescent="0.2">
      <c r="A24" s="107"/>
      <c r="B24" s="61"/>
      <c r="C24" s="88"/>
      <c r="D24" s="66" t="s">
        <v>80</v>
      </c>
      <c r="E24" s="67" t="e">
        <f>#REF!+#REF!+#REF!+#REF!+#REF!+F24+G24+H24</f>
        <v>#REF!</v>
      </c>
      <c r="F24" s="68"/>
      <c r="G24" s="69"/>
      <c r="H24" s="69"/>
      <c r="I24" s="69"/>
      <c r="J24" s="69"/>
      <c r="K24" s="69"/>
      <c r="L24" s="55">
        <f t="shared" si="1"/>
        <v>0</v>
      </c>
    </row>
    <row r="25" spans="1:17" ht="24" customHeight="1" x14ac:dyDescent="0.2">
      <c r="A25" s="44"/>
      <c r="B25" s="114" t="s">
        <v>135</v>
      </c>
      <c r="C25" s="49" t="s">
        <v>81</v>
      </c>
      <c r="D25" s="70"/>
      <c r="E25" s="71"/>
      <c r="F25" s="55">
        <f>F26</f>
        <v>0</v>
      </c>
      <c r="G25" s="55">
        <f t="shared" ref="G25:K25" si="7">G26</f>
        <v>0</v>
      </c>
      <c r="H25" s="55">
        <f t="shared" si="7"/>
        <v>0</v>
      </c>
      <c r="I25" s="55">
        <f t="shared" si="7"/>
        <v>0</v>
      </c>
      <c r="J25" s="55">
        <f t="shared" si="7"/>
        <v>0</v>
      </c>
      <c r="K25" s="55">
        <f t="shared" si="7"/>
        <v>0</v>
      </c>
      <c r="L25" s="55">
        <f t="shared" si="1"/>
        <v>0</v>
      </c>
    </row>
    <row r="26" spans="1:17" s="5" customFormat="1" ht="96" customHeight="1" x14ac:dyDescent="0.2">
      <c r="A26" s="100" t="s">
        <v>10</v>
      </c>
      <c r="B26" s="114"/>
      <c r="C26" s="85" t="s">
        <v>125</v>
      </c>
      <c r="D26" s="72" t="s">
        <v>81</v>
      </c>
      <c r="E26" s="59" t="e">
        <f>#REF!+#REF!+#REF!+#REF!+#REF!+F26+G26+H26</f>
        <v>#REF!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5">
        <f t="shared" si="1"/>
        <v>0</v>
      </c>
    </row>
    <row r="27" spans="1:17" ht="76.5" customHeight="1" x14ac:dyDescent="0.2">
      <c r="A27" s="101"/>
      <c r="B27" s="114"/>
      <c r="C27" s="85" t="s">
        <v>148</v>
      </c>
      <c r="D27" s="58" t="s">
        <v>82</v>
      </c>
      <c r="E27" s="59" t="e">
        <f>#REF!+#REF!+#REF!+#REF!+#REF!+F27+G27+H27</f>
        <v>#REF!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5">
        <f t="shared" si="1"/>
        <v>0</v>
      </c>
    </row>
    <row r="28" spans="1:17" ht="79.5" customHeight="1" x14ac:dyDescent="0.2">
      <c r="A28" s="101"/>
      <c r="B28" s="114"/>
      <c r="C28" s="85" t="s">
        <v>149</v>
      </c>
      <c r="D28" s="58" t="s">
        <v>78</v>
      </c>
      <c r="E28" s="59" t="e">
        <f>#REF!+#REF!+#REF!+#REF!+#REF!+F28+G28+H28</f>
        <v>#REF!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5">
        <f t="shared" si="1"/>
        <v>0</v>
      </c>
    </row>
    <row r="29" spans="1:17" ht="82.9" customHeight="1" x14ac:dyDescent="0.2">
      <c r="A29" s="101"/>
      <c r="B29" s="114"/>
      <c r="C29" s="85" t="s">
        <v>150</v>
      </c>
      <c r="D29" s="58" t="s">
        <v>79</v>
      </c>
      <c r="E29" s="59" t="e">
        <f>#REF!+#REF!+#REF!+#REF!+#REF!+F29+G29+H29</f>
        <v>#REF!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5">
        <f t="shared" si="1"/>
        <v>0</v>
      </c>
    </row>
    <row r="30" spans="1:17" ht="48.75" hidden="1" customHeight="1" thickBot="1" x14ac:dyDescent="0.25">
      <c r="A30" s="102"/>
      <c r="B30" s="114"/>
      <c r="C30" s="85" t="s">
        <v>120</v>
      </c>
      <c r="D30" s="58" t="s">
        <v>80</v>
      </c>
      <c r="E30" s="59" t="e">
        <f>#REF!+#REF!+#REF!+#REF!+#REF!+F30+G30+H30</f>
        <v>#REF!</v>
      </c>
      <c r="F30" s="56" t="e">
        <f>#REF!</f>
        <v>#REF!</v>
      </c>
      <c r="G30" s="56" t="e">
        <f>#REF!</f>
        <v>#REF!</v>
      </c>
      <c r="H30" s="56" t="e">
        <f>#REF!</f>
        <v>#REF!</v>
      </c>
      <c r="I30" s="56"/>
      <c r="J30" s="56"/>
      <c r="K30" s="56"/>
      <c r="L30" s="55" t="e">
        <f t="shared" si="1"/>
        <v>#REF!</v>
      </c>
    </row>
    <row r="31" spans="1:17" s="1" customFormat="1" ht="36" hidden="1" customHeight="1" x14ac:dyDescent="0.2">
      <c r="A31" s="100" t="s">
        <v>11</v>
      </c>
      <c r="B31" s="114"/>
      <c r="C31" s="85" t="s">
        <v>86</v>
      </c>
      <c r="D31" s="72" t="s">
        <v>81</v>
      </c>
      <c r="E31" s="59" t="e">
        <f>#REF!+#REF!+#REF!+#REF!+#REF!+F31+G31+H31</f>
        <v>#REF!</v>
      </c>
      <c r="F31" s="56" t="e">
        <f>#REF!</f>
        <v>#REF!</v>
      </c>
      <c r="G31" s="56" t="e">
        <f>#REF!</f>
        <v>#REF!</v>
      </c>
      <c r="H31" s="56" t="e">
        <f>#REF!</f>
        <v>#REF!</v>
      </c>
      <c r="I31" s="56"/>
      <c r="J31" s="56"/>
      <c r="K31" s="56"/>
      <c r="L31" s="55" t="e">
        <f t="shared" si="1"/>
        <v>#REF!</v>
      </c>
      <c r="M31" s="2"/>
      <c r="N31" s="2"/>
      <c r="O31" s="2"/>
      <c r="P31" s="2"/>
      <c r="Q31" s="2"/>
    </row>
    <row r="32" spans="1:17" ht="27.2" hidden="1" customHeight="1" x14ac:dyDescent="0.2">
      <c r="A32" s="101"/>
      <c r="B32" s="114"/>
      <c r="C32" s="85" t="s">
        <v>87</v>
      </c>
      <c r="D32" s="58" t="s">
        <v>82</v>
      </c>
      <c r="E32" s="59" t="e">
        <f>#REF!+#REF!+#REF!+#REF!+#REF!+F32+G32+H32</f>
        <v>#REF!</v>
      </c>
      <c r="F32" s="56" t="e">
        <f>#REF!</f>
        <v>#REF!</v>
      </c>
      <c r="G32" s="56" t="e">
        <f>#REF!</f>
        <v>#REF!</v>
      </c>
      <c r="H32" s="56" t="e">
        <f>#REF!</f>
        <v>#REF!</v>
      </c>
      <c r="I32" s="56"/>
      <c r="J32" s="56"/>
      <c r="K32" s="56"/>
      <c r="L32" s="55" t="e">
        <f t="shared" si="1"/>
        <v>#REF!</v>
      </c>
    </row>
    <row r="33" spans="1:17" ht="27.2" hidden="1" customHeight="1" x14ac:dyDescent="0.2">
      <c r="A33" s="101"/>
      <c r="B33" s="114"/>
      <c r="C33" s="85" t="s">
        <v>88</v>
      </c>
      <c r="D33" s="58" t="s">
        <v>78</v>
      </c>
      <c r="E33" s="59" t="e">
        <f>#REF!+#REF!+#REF!+#REF!+#REF!+F33+G33+H33</f>
        <v>#REF!</v>
      </c>
      <c r="F33" s="56" t="e">
        <f>#REF!</f>
        <v>#REF!</v>
      </c>
      <c r="G33" s="56" t="e">
        <f>#REF!</f>
        <v>#REF!</v>
      </c>
      <c r="H33" s="56" t="e">
        <f>#REF!</f>
        <v>#REF!</v>
      </c>
      <c r="I33" s="56"/>
      <c r="J33" s="56"/>
      <c r="K33" s="56"/>
      <c r="L33" s="55" t="e">
        <f t="shared" si="1"/>
        <v>#REF!</v>
      </c>
    </row>
    <row r="34" spans="1:17" ht="27.2" hidden="1" customHeight="1" x14ac:dyDescent="0.2">
      <c r="A34" s="101"/>
      <c r="B34" s="114"/>
      <c r="C34" s="85" t="s">
        <v>120</v>
      </c>
      <c r="D34" s="58" t="s">
        <v>79</v>
      </c>
      <c r="E34" s="59" t="e">
        <f>#REF!+#REF!+#REF!+#REF!+#REF!+F34+G34+H34</f>
        <v>#REF!</v>
      </c>
      <c r="F34" s="56" t="e">
        <f>#REF!</f>
        <v>#REF!</v>
      </c>
      <c r="G34" s="56" t="e">
        <f>#REF!</f>
        <v>#REF!</v>
      </c>
      <c r="H34" s="56" t="e">
        <f>#REF!</f>
        <v>#REF!</v>
      </c>
      <c r="I34" s="56"/>
      <c r="J34" s="56"/>
      <c r="K34" s="56"/>
      <c r="L34" s="55" t="e">
        <f t="shared" si="1"/>
        <v>#REF!</v>
      </c>
    </row>
    <row r="35" spans="1:17" ht="27.2" hidden="1" customHeight="1" x14ac:dyDescent="0.2">
      <c r="A35" s="102"/>
      <c r="B35" s="114"/>
      <c r="C35" s="85" t="s">
        <v>86</v>
      </c>
      <c r="D35" s="58" t="s">
        <v>80</v>
      </c>
      <c r="E35" s="59" t="e">
        <f>#REF!+#REF!+#REF!+#REF!+#REF!+F35+G35+H35</f>
        <v>#REF!</v>
      </c>
      <c r="F35" s="56" t="e">
        <f>#REF!</f>
        <v>#REF!</v>
      </c>
      <c r="G35" s="56" t="e">
        <f>#REF!</f>
        <v>#REF!</v>
      </c>
      <c r="H35" s="56" t="e">
        <f>#REF!</f>
        <v>#REF!</v>
      </c>
      <c r="I35" s="56"/>
      <c r="J35" s="56"/>
      <c r="K35" s="56"/>
      <c r="L35" s="55" t="e">
        <f t="shared" si="1"/>
        <v>#REF!</v>
      </c>
    </row>
    <row r="36" spans="1:17" s="1" customFormat="1" ht="57.75" hidden="1" customHeight="1" x14ac:dyDescent="0.2">
      <c r="A36" s="100" t="s">
        <v>13</v>
      </c>
      <c r="B36" s="114"/>
      <c r="C36" s="85" t="s">
        <v>87</v>
      </c>
      <c r="D36" s="72" t="s">
        <v>81</v>
      </c>
      <c r="E36" s="59" t="e">
        <f>#REF!+#REF!+#REF!+#REF!+#REF!+F36+G36+H36</f>
        <v>#REF!</v>
      </c>
      <c r="F36" s="56" t="e">
        <f>#REF!</f>
        <v>#REF!</v>
      </c>
      <c r="G36" s="56" t="e">
        <f>#REF!</f>
        <v>#REF!</v>
      </c>
      <c r="H36" s="56" t="e">
        <f>#REF!</f>
        <v>#REF!</v>
      </c>
      <c r="I36" s="56"/>
      <c r="J36" s="56"/>
      <c r="K36" s="56"/>
      <c r="L36" s="55" t="e">
        <f t="shared" si="1"/>
        <v>#REF!</v>
      </c>
      <c r="M36" s="2"/>
      <c r="N36" s="2"/>
      <c r="O36" s="2"/>
      <c r="P36" s="2"/>
      <c r="Q36" s="2"/>
    </row>
    <row r="37" spans="1:17" ht="27.2" hidden="1" customHeight="1" x14ac:dyDescent="0.2">
      <c r="A37" s="101"/>
      <c r="B37" s="114"/>
      <c r="C37" s="85" t="s">
        <v>88</v>
      </c>
      <c r="D37" s="58" t="s">
        <v>82</v>
      </c>
      <c r="E37" s="59" t="e">
        <f>#REF!+#REF!+#REF!+#REF!+#REF!+F37+G37+H37</f>
        <v>#REF!</v>
      </c>
      <c r="F37" s="56" t="e">
        <f>#REF!</f>
        <v>#REF!</v>
      </c>
      <c r="G37" s="56" t="e">
        <f>#REF!</f>
        <v>#REF!</v>
      </c>
      <c r="H37" s="56" t="e">
        <f>#REF!</f>
        <v>#REF!</v>
      </c>
      <c r="I37" s="56"/>
      <c r="J37" s="56"/>
      <c r="K37" s="56"/>
      <c r="L37" s="55" t="e">
        <f t="shared" si="1"/>
        <v>#REF!</v>
      </c>
    </row>
    <row r="38" spans="1:17" ht="27.2" hidden="1" customHeight="1" x14ac:dyDescent="0.2">
      <c r="A38" s="101"/>
      <c r="B38" s="114"/>
      <c r="C38" s="85" t="s">
        <v>120</v>
      </c>
      <c r="D38" s="58" t="s">
        <v>78</v>
      </c>
      <c r="E38" s="59" t="e">
        <f>#REF!+#REF!+#REF!+#REF!+#REF!+F38+G38+H38</f>
        <v>#REF!</v>
      </c>
      <c r="F38" s="56" t="e">
        <f>#REF!</f>
        <v>#REF!</v>
      </c>
      <c r="G38" s="56" t="e">
        <f>#REF!</f>
        <v>#REF!</v>
      </c>
      <c r="H38" s="56" t="e">
        <f>#REF!</f>
        <v>#REF!</v>
      </c>
      <c r="I38" s="56"/>
      <c r="J38" s="56"/>
      <c r="K38" s="56"/>
      <c r="L38" s="55" t="e">
        <f t="shared" si="1"/>
        <v>#REF!</v>
      </c>
    </row>
    <row r="39" spans="1:17" ht="27.2" hidden="1" customHeight="1" x14ac:dyDescent="0.2">
      <c r="A39" s="101"/>
      <c r="B39" s="114"/>
      <c r="C39" s="85" t="s">
        <v>86</v>
      </c>
      <c r="D39" s="58" t="s">
        <v>79</v>
      </c>
      <c r="E39" s="59" t="e">
        <f>#REF!+#REF!+#REF!+#REF!+#REF!+F39+G39+H39</f>
        <v>#REF!</v>
      </c>
      <c r="F39" s="56" t="e">
        <f>#REF!</f>
        <v>#REF!</v>
      </c>
      <c r="G39" s="56" t="e">
        <f>#REF!</f>
        <v>#REF!</v>
      </c>
      <c r="H39" s="56" t="e">
        <f>#REF!</f>
        <v>#REF!</v>
      </c>
      <c r="I39" s="56"/>
      <c r="J39" s="56"/>
      <c r="K39" s="56"/>
      <c r="L39" s="55" t="e">
        <f t="shared" si="1"/>
        <v>#REF!</v>
      </c>
    </row>
    <row r="40" spans="1:17" ht="27.2" hidden="1" customHeight="1" x14ac:dyDescent="0.2">
      <c r="A40" s="102"/>
      <c r="B40" s="114"/>
      <c r="C40" s="85" t="s">
        <v>87</v>
      </c>
      <c r="D40" s="58" t="s">
        <v>80</v>
      </c>
      <c r="E40" s="59" t="e">
        <f>#REF!+#REF!+#REF!+#REF!+#REF!+F40+G40+H40</f>
        <v>#REF!</v>
      </c>
      <c r="F40" s="56" t="e">
        <f>#REF!</f>
        <v>#REF!</v>
      </c>
      <c r="G40" s="56" t="e">
        <f>#REF!</f>
        <v>#REF!</v>
      </c>
      <c r="H40" s="56" t="e">
        <f>#REF!</f>
        <v>#REF!</v>
      </c>
      <c r="I40" s="56"/>
      <c r="J40" s="56"/>
      <c r="K40" s="56"/>
      <c r="L40" s="55" t="e">
        <f t="shared" si="1"/>
        <v>#REF!</v>
      </c>
    </row>
    <row r="41" spans="1:17" s="1" customFormat="1" ht="43.5" hidden="1" customHeight="1" thickBot="1" x14ac:dyDescent="0.25">
      <c r="A41" s="100" t="s">
        <v>15</v>
      </c>
      <c r="B41" s="115"/>
      <c r="C41" s="85" t="s">
        <v>88</v>
      </c>
      <c r="D41" s="72" t="s">
        <v>81</v>
      </c>
      <c r="E41" s="59" t="e">
        <f>#REF!+#REF!+#REF!+#REF!+#REF!+F41+G41+H41</f>
        <v>#REF!</v>
      </c>
      <c r="F41" s="56" t="e">
        <f>#REF!</f>
        <v>#REF!</v>
      </c>
      <c r="G41" s="56" t="e">
        <f>#REF!</f>
        <v>#REF!</v>
      </c>
      <c r="H41" s="56" t="e">
        <f>#REF!</f>
        <v>#REF!</v>
      </c>
      <c r="I41" s="56"/>
      <c r="J41" s="56"/>
      <c r="K41" s="56"/>
      <c r="L41" s="55" t="e">
        <f t="shared" si="1"/>
        <v>#REF!</v>
      </c>
      <c r="M41" s="2"/>
      <c r="N41" s="2"/>
      <c r="O41" s="2"/>
      <c r="P41" s="2"/>
      <c r="Q41" s="2"/>
    </row>
    <row r="42" spans="1:17" ht="27.2" hidden="1" customHeight="1" x14ac:dyDescent="0.2">
      <c r="A42" s="106"/>
      <c r="B42" s="61"/>
      <c r="C42" s="50"/>
      <c r="D42" s="58" t="s">
        <v>82</v>
      </c>
      <c r="E42" s="59" t="e">
        <f>#REF!+#REF!+#REF!+#REF!+#REF!+F42+G42+H42</f>
        <v>#REF!</v>
      </c>
      <c r="F42" s="56"/>
      <c r="G42" s="56"/>
      <c r="H42" s="56"/>
      <c r="I42" s="56"/>
      <c r="J42" s="56"/>
      <c r="K42" s="56"/>
      <c r="L42" s="55">
        <f t="shared" si="1"/>
        <v>0</v>
      </c>
    </row>
    <row r="43" spans="1:17" ht="27.2" hidden="1" customHeight="1" x14ac:dyDescent="0.2">
      <c r="A43" s="106"/>
      <c r="B43" s="61"/>
      <c r="C43" s="50"/>
      <c r="D43" s="58" t="s">
        <v>78</v>
      </c>
      <c r="E43" s="59" t="e">
        <f>#REF!+#REF!+#REF!+#REF!+#REF!+F43+G43+H43</f>
        <v>#REF!</v>
      </c>
      <c r="F43" s="56"/>
      <c r="G43" s="56"/>
      <c r="H43" s="56"/>
      <c r="I43" s="56"/>
      <c r="J43" s="56"/>
      <c r="K43" s="56"/>
      <c r="L43" s="55">
        <f t="shared" si="1"/>
        <v>0</v>
      </c>
    </row>
    <row r="44" spans="1:17" ht="27.2" hidden="1" customHeight="1" x14ac:dyDescent="0.2">
      <c r="A44" s="106"/>
      <c r="B44" s="61"/>
      <c r="C44" s="50"/>
      <c r="D44" s="58" t="s">
        <v>79</v>
      </c>
      <c r="E44" s="59" t="e">
        <f>#REF!+#REF!+#REF!+#REF!+#REF!+F44+G44+H44</f>
        <v>#REF!</v>
      </c>
      <c r="F44" s="56"/>
      <c r="G44" s="56"/>
      <c r="H44" s="56"/>
      <c r="I44" s="56"/>
      <c r="J44" s="56"/>
      <c r="K44" s="56"/>
      <c r="L44" s="55">
        <f t="shared" si="1"/>
        <v>0</v>
      </c>
    </row>
    <row r="45" spans="1:17" ht="27.2" hidden="1" customHeight="1" x14ac:dyDescent="0.2">
      <c r="A45" s="107"/>
      <c r="B45" s="61"/>
      <c r="C45" s="50"/>
      <c r="D45" s="58" t="s">
        <v>80</v>
      </c>
      <c r="E45" s="59" t="e">
        <f>#REF!+#REF!+#REF!+#REF!+#REF!+F45+G45+H45</f>
        <v>#REF!</v>
      </c>
      <c r="F45" s="56"/>
      <c r="G45" s="56"/>
      <c r="H45" s="56"/>
      <c r="I45" s="56"/>
      <c r="J45" s="56"/>
      <c r="K45" s="56"/>
      <c r="L45" s="55">
        <f t="shared" si="1"/>
        <v>0</v>
      </c>
    </row>
    <row r="46" spans="1:17" ht="27.2" customHeight="1" x14ac:dyDescent="0.2">
      <c r="A46" s="43"/>
      <c r="B46" s="99" t="s">
        <v>160</v>
      </c>
      <c r="C46" s="89" t="s">
        <v>81</v>
      </c>
      <c r="D46" s="70"/>
      <c r="E46" s="55"/>
      <c r="F46" s="55">
        <f>F47</f>
        <v>0</v>
      </c>
      <c r="G46" s="55">
        <f t="shared" ref="G46:K46" si="8">G47</f>
        <v>0</v>
      </c>
      <c r="H46" s="55">
        <f t="shared" si="8"/>
        <v>0</v>
      </c>
      <c r="I46" s="55">
        <f t="shared" si="8"/>
        <v>1.84</v>
      </c>
      <c r="J46" s="55">
        <f t="shared" si="8"/>
        <v>0</v>
      </c>
      <c r="K46" s="55">
        <f t="shared" si="8"/>
        <v>0</v>
      </c>
      <c r="L46" s="55">
        <f t="shared" si="1"/>
        <v>1.84</v>
      </c>
    </row>
    <row r="47" spans="1:17" s="1" customFormat="1" ht="94.9" customHeight="1" x14ac:dyDescent="0.2">
      <c r="A47" s="100" t="s">
        <v>16</v>
      </c>
      <c r="B47" s="99"/>
      <c r="C47" s="85" t="s">
        <v>125</v>
      </c>
      <c r="D47" s="72" t="s">
        <v>81</v>
      </c>
      <c r="E47" s="59" t="e">
        <f>#REF!+#REF!+#REF!+#REF!+#REF!+F47+G47+H47</f>
        <v>#REF!</v>
      </c>
      <c r="F47" s="56">
        <f t="shared" ref="F47:K50" si="9">F48</f>
        <v>0</v>
      </c>
      <c r="G47" s="56">
        <f t="shared" si="9"/>
        <v>0</v>
      </c>
      <c r="H47" s="56">
        <f t="shared" si="9"/>
        <v>0</v>
      </c>
      <c r="I47" s="56">
        <f t="shared" si="9"/>
        <v>1.84</v>
      </c>
      <c r="J47" s="56">
        <f t="shared" si="9"/>
        <v>0</v>
      </c>
      <c r="K47" s="56">
        <f t="shared" si="9"/>
        <v>0</v>
      </c>
      <c r="L47" s="55">
        <f t="shared" si="1"/>
        <v>1.84</v>
      </c>
      <c r="M47" s="2"/>
      <c r="N47" s="2"/>
      <c r="O47" s="2"/>
      <c r="P47" s="2"/>
      <c r="Q47" s="2"/>
    </row>
    <row r="48" spans="1:17" ht="71.25" customHeight="1" x14ac:dyDescent="0.2">
      <c r="A48" s="101"/>
      <c r="B48" s="99"/>
      <c r="C48" s="85" t="s">
        <v>148</v>
      </c>
      <c r="D48" s="58" t="s">
        <v>82</v>
      </c>
      <c r="E48" s="59" t="e">
        <f>#REF!+#REF!+#REF!+#REF!+#REF!+F48+G48+H48</f>
        <v>#REF!</v>
      </c>
      <c r="F48" s="56">
        <f t="shared" si="9"/>
        <v>0</v>
      </c>
      <c r="G48" s="56">
        <f t="shared" si="9"/>
        <v>0</v>
      </c>
      <c r="H48" s="56">
        <f t="shared" si="9"/>
        <v>0</v>
      </c>
      <c r="I48" s="56">
        <f t="shared" si="9"/>
        <v>1.84</v>
      </c>
      <c r="J48" s="56">
        <f t="shared" si="9"/>
        <v>0</v>
      </c>
      <c r="K48" s="56">
        <f t="shared" si="9"/>
        <v>0</v>
      </c>
      <c r="L48" s="55">
        <f t="shared" si="1"/>
        <v>1.84</v>
      </c>
    </row>
    <row r="49" spans="1:12" ht="80.25" customHeight="1" x14ac:dyDescent="0.2">
      <c r="A49" s="101"/>
      <c r="B49" s="99"/>
      <c r="C49" s="85" t="s">
        <v>149</v>
      </c>
      <c r="D49" s="58" t="s">
        <v>78</v>
      </c>
      <c r="E49" s="59" t="e">
        <f>#REF!+#REF!+#REF!+#REF!+#REF!+F49+G49+H49</f>
        <v>#REF!</v>
      </c>
      <c r="F49" s="56">
        <f t="shared" si="9"/>
        <v>0</v>
      </c>
      <c r="G49" s="56">
        <f t="shared" si="9"/>
        <v>0</v>
      </c>
      <c r="H49" s="56">
        <f t="shared" si="9"/>
        <v>0</v>
      </c>
      <c r="I49" s="56">
        <f t="shared" si="9"/>
        <v>1.84</v>
      </c>
      <c r="J49" s="56">
        <f t="shared" si="9"/>
        <v>0</v>
      </c>
      <c r="K49" s="56">
        <f t="shared" si="9"/>
        <v>0</v>
      </c>
      <c r="L49" s="55">
        <f t="shared" si="1"/>
        <v>1.84</v>
      </c>
    </row>
    <row r="50" spans="1:12" ht="82.15" customHeight="1" x14ac:dyDescent="0.2">
      <c r="A50" s="101"/>
      <c r="B50" s="99"/>
      <c r="C50" s="85" t="s">
        <v>150</v>
      </c>
      <c r="D50" s="58" t="s">
        <v>79</v>
      </c>
      <c r="E50" s="59" t="e">
        <f>#REF!+#REF!+#REF!+#REF!+#REF!+F50+G50+H50</f>
        <v>#REF!</v>
      </c>
      <c r="F50" s="56">
        <f t="shared" si="9"/>
        <v>0</v>
      </c>
      <c r="G50" s="56">
        <f t="shared" si="9"/>
        <v>0</v>
      </c>
      <c r="H50" s="56">
        <f t="shared" si="9"/>
        <v>0</v>
      </c>
      <c r="I50" s="56">
        <v>1.84</v>
      </c>
      <c r="J50" s="56">
        <f t="shared" si="9"/>
        <v>0</v>
      </c>
      <c r="K50" s="56">
        <f t="shared" si="9"/>
        <v>0</v>
      </c>
      <c r="L50" s="55">
        <f t="shared" si="1"/>
        <v>1.84</v>
      </c>
    </row>
    <row r="51" spans="1:12" ht="27.2" hidden="1" customHeight="1" x14ac:dyDescent="0.2">
      <c r="A51" s="106"/>
      <c r="B51" s="61"/>
      <c r="C51" s="50"/>
      <c r="D51" s="58" t="s">
        <v>82</v>
      </c>
      <c r="E51" s="59" t="e">
        <f>#REF!+#REF!+#REF!+#REF!+#REF!+F51+G51+H51</f>
        <v>#REF!</v>
      </c>
      <c r="F51" s="56"/>
      <c r="G51" s="56"/>
      <c r="H51" s="56"/>
      <c r="I51" s="56"/>
      <c r="J51" s="56"/>
      <c r="K51" s="56"/>
      <c r="L51" s="55">
        <f t="shared" si="1"/>
        <v>0</v>
      </c>
    </row>
    <row r="52" spans="1:12" ht="27.2" hidden="1" customHeight="1" x14ac:dyDescent="0.2">
      <c r="A52" s="106"/>
      <c r="B52" s="61"/>
      <c r="C52" s="50"/>
      <c r="D52" s="58" t="s">
        <v>78</v>
      </c>
      <c r="E52" s="59" t="e">
        <f>#REF!+#REF!+#REF!+#REF!+#REF!+F52+G52+H52</f>
        <v>#REF!</v>
      </c>
      <c r="F52" s="56"/>
      <c r="G52" s="56"/>
      <c r="H52" s="56"/>
      <c r="I52" s="56"/>
      <c r="J52" s="56"/>
      <c r="K52" s="56"/>
      <c r="L52" s="55">
        <f t="shared" si="1"/>
        <v>0</v>
      </c>
    </row>
    <row r="53" spans="1:12" ht="27.2" hidden="1" customHeight="1" x14ac:dyDescent="0.2">
      <c r="A53" s="106"/>
      <c r="B53" s="61"/>
      <c r="C53" s="50"/>
      <c r="D53" s="58" t="s">
        <v>79</v>
      </c>
      <c r="E53" s="59" t="e">
        <f>#REF!+#REF!+#REF!+#REF!+#REF!+F53+G53+H53</f>
        <v>#REF!</v>
      </c>
      <c r="F53" s="56"/>
      <c r="G53" s="56"/>
      <c r="H53" s="56"/>
      <c r="I53" s="56"/>
      <c r="J53" s="56"/>
      <c r="K53" s="56"/>
      <c r="L53" s="55">
        <f t="shared" si="1"/>
        <v>0</v>
      </c>
    </row>
    <row r="54" spans="1:12" ht="27.2" hidden="1" customHeight="1" x14ac:dyDescent="0.2">
      <c r="A54" s="107"/>
      <c r="B54" s="61"/>
      <c r="C54" s="50"/>
      <c r="D54" s="58" t="s">
        <v>80</v>
      </c>
      <c r="E54" s="59" t="e">
        <f>#REF!+#REF!+#REF!+#REF!+#REF!+F54+G54+H54</f>
        <v>#REF!</v>
      </c>
      <c r="F54" s="56"/>
      <c r="G54" s="56"/>
      <c r="H54" s="56"/>
      <c r="I54" s="56"/>
      <c r="J54" s="56"/>
      <c r="K54" s="56"/>
      <c r="L54" s="55">
        <f t="shared" si="1"/>
        <v>0</v>
      </c>
    </row>
    <row r="55" spans="1:12" ht="27.2" customHeight="1" x14ac:dyDescent="0.2">
      <c r="A55" s="47"/>
      <c r="B55" s="97" t="s">
        <v>132</v>
      </c>
      <c r="C55" s="49" t="s">
        <v>81</v>
      </c>
      <c r="D55" s="70"/>
      <c r="E55" s="71"/>
      <c r="F55" s="55">
        <f>F56</f>
        <v>0</v>
      </c>
      <c r="G55" s="55">
        <f t="shared" ref="G55:K55" si="10">G56</f>
        <v>0</v>
      </c>
      <c r="H55" s="55">
        <f t="shared" si="10"/>
        <v>0</v>
      </c>
      <c r="I55" s="55">
        <f t="shared" si="10"/>
        <v>0</v>
      </c>
      <c r="J55" s="55">
        <f t="shared" si="10"/>
        <v>0</v>
      </c>
      <c r="K55" s="55">
        <f t="shared" si="10"/>
        <v>0</v>
      </c>
      <c r="L55" s="55">
        <f t="shared" si="1"/>
        <v>0</v>
      </c>
    </row>
    <row r="56" spans="1:12" ht="94.15" customHeight="1" x14ac:dyDescent="0.2">
      <c r="B56" s="97"/>
      <c r="C56" s="85" t="s">
        <v>128</v>
      </c>
      <c r="D56" s="58"/>
      <c r="E56" s="58"/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55">
        <f t="shared" si="1"/>
        <v>0</v>
      </c>
    </row>
    <row r="57" spans="1:12" ht="63.75" x14ac:dyDescent="0.2">
      <c r="B57" s="97"/>
      <c r="C57" s="85" t="s">
        <v>148</v>
      </c>
      <c r="D57" s="58"/>
      <c r="E57" s="58"/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55">
        <f t="shared" si="1"/>
        <v>0</v>
      </c>
    </row>
    <row r="58" spans="1:12" ht="63.75" x14ac:dyDescent="0.2">
      <c r="B58" s="97"/>
      <c r="C58" s="85" t="s">
        <v>149</v>
      </c>
      <c r="D58" s="58"/>
      <c r="E58" s="58"/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55">
        <f t="shared" si="1"/>
        <v>0</v>
      </c>
    </row>
    <row r="59" spans="1:12" ht="76.5" x14ac:dyDescent="0.2">
      <c r="B59" s="98"/>
      <c r="C59" s="85" t="s">
        <v>150</v>
      </c>
      <c r="D59" s="58"/>
      <c r="E59" s="58"/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55">
        <f t="shared" si="1"/>
        <v>0</v>
      </c>
    </row>
    <row r="60" spans="1:12" ht="15.75" x14ac:dyDescent="0.2">
      <c r="B60" s="96" t="s">
        <v>131</v>
      </c>
      <c r="C60" s="49" t="s">
        <v>81</v>
      </c>
      <c r="D60" s="70"/>
      <c r="E60" s="70"/>
      <c r="F60" s="74">
        <f>F61</f>
        <v>0</v>
      </c>
      <c r="G60" s="74">
        <f t="shared" ref="G60:K60" si="11">G61</f>
        <v>0</v>
      </c>
      <c r="H60" s="74">
        <f t="shared" si="11"/>
        <v>0</v>
      </c>
      <c r="I60" s="74">
        <f t="shared" si="11"/>
        <v>0</v>
      </c>
      <c r="J60" s="74">
        <f t="shared" si="11"/>
        <v>0</v>
      </c>
      <c r="K60" s="74">
        <f t="shared" si="11"/>
        <v>0</v>
      </c>
      <c r="L60" s="55">
        <f t="shared" si="1"/>
        <v>0</v>
      </c>
    </row>
    <row r="61" spans="1:12" ht="93.6" customHeight="1" x14ac:dyDescent="0.2">
      <c r="B61" s="97"/>
      <c r="C61" s="85" t="s">
        <v>128</v>
      </c>
      <c r="D61" s="58"/>
      <c r="E61" s="58"/>
      <c r="F61" s="73">
        <v>0</v>
      </c>
      <c r="G61" s="73">
        <v>0</v>
      </c>
      <c r="H61" s="73">
        <v>0</v>
      </c>
      <c r="I61" s="73">
        <v>0</v>
      </c>
      <c r="J61" s="73">
        <v>0</v>
      </c>
      <c r="K61" s="73">
        <v>0</v>
      </c>
      <c r="L61" s="55">
        <f t="shared" si="1"/>
        <v>0</v>
      </c>
    </row>
    <row r="62" spans="1:12" ht="63.75" x14ac:dyDescent="0.2">
      <c r="B62" s="97"/>
      <c r="C62" s="85" t="s">
        <v>148</v>
      </c>
      <c r="D62" s="58"/>
      <c r="E62" s="58"/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55">
        <f t="shared" si="1"/>
        <v>0</v>
      </c>
    </row>
    <row r="63" spans="1:12" ht="63.75" x14ac:dyDescent="0.2">
      <c r="B63" s="97"/>
      <c r="C63" s="85" t="s">
        <v>149</v>
      </c>
      <c r="D63" s="58"/>
      <c r="E63" s="58"/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55">
        <f t="shared" si="1"/>
        <v>0</v>
      </c>
    </row>
    <row r="64" spans="1:12" ht="76.5" x14ac:dyDescent="0.2">
      <c r="B64" s="98"/>
      <c r="C64" s="85" t="s">
        <v>150</v>
      </c>
      <c r="D64" s="58"/>
      <c r="E64" s="58"/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55">
        <f t="shared" si="1"/>
        <v>0</v>
      </c>
    </row>
    <row r="65" spans="2:12" ht="15.75" x14ac:dyDescent="0.2">
      <c r="B65" s="96" t="s">
        <v>134</v>
      </c>
      <c r="C65" s="49" t="s">
        <v>81</v>
      </c>
      <c r="D65" s="70"/>
      <c r="E65" s="70"/>
      <c r="F65" s="74">
        <f>F66</f>
        <v>0</v>
      </c>
      <c r="G65" s="74">
        <f t="shared" ref="G65:K65" si="12">G66</f>
        <v>0</v>
      </c>
      <c r="H65" s="74">
        <f t="shared" si="12"/>
        <v>0</v>
      </c>
      <c r="I65" s="74">
        <f t="shared" si="12"/>
        <v>0</v>
      </c>
      <c r="J65" s="74">
        <f t="shared" si="12"/>
        <v>0</v>
      </c>
      <c r="K65" s="74">
        <f t="shared" si="12"/>
        <v>0</v>
      </c>
      <c r="L65" s="55">
        <f t="shared" si="1"/>
        <v>0</v>
      </c>
    </row>
    <row r="66" spans="2:12" ht="93" customHeight="1" x14ac:dyDescent="0.2">
      <c r="B66" s="97"/>
      <c r="C66" s="85" t="s">
        <v>130</v>
      </c>
      <c r="D66" s="58"/>
      <c r="E66" s="58"/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55">
        <f t="shared" si="1"/>
        <v>0</v>
      </c>
    </row>
    <row r="67" spans="2:12" ht="63.75" x14ac:dyDescent="0.2">
      <c r="B67" s="97"/>
      <c r="C67" s="85" t="s">
        <v>148</v>
      </c>
      <c r="D67" s="58"/>
      <c r="E67" s="58"/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55">
        <f t="shared" si="1"/>
        <v>0</v>
      </c>
    </row>
    <row r="68" spans="2:12" ht="63.75" x14ac:dyDescent="0.2">
      <c r="B68" s="97"/>
      <c r="C68" s="85" t="s">
        <v>149</v>
      </c>
      <c r="D68" s="58"/>
      <c r="E68" s="58"/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55">
        <f t="shared" si="1"/>
        <v>0</v>
      </c>
    </row>
    <row r="69" spans="2:12" ht="76.5" x14ac:dyDescent="0.2">
      <c r="B69" s="98"/>
      <c r="C69" s="85" t="s">
        <v>150</v>
      </c>
      <c r="D69" s="58"/>
      <c r="E69" s="58"/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55">
        <f t="shared" si="1"/>
        <v>0</v>
      </c>
    </row>
    <row r="70" spans="2:12" ht="15.75" x14ac:dyDescent="0.2">
      <c r="B70" s="96" t="s">
        <v>137</v>
      </c>
      <c r="C70" s="49" t="s">
        <v>81</v>
      </c>
      <c r="D70" s="70"/>
      <c r="E70" s="70"/>
      <c r="F70" s="74">
        <f>F71</f>
        <v>0</v>
      </c>
      <c r="G70" s="74">
        <f t="shared" ref="G70:K70" si="13">G71</f>
        <v>0</v>
      </c>
      <c r="H70" s="74">
        <f t="shared" si="13"/>
        <v>99.36</v>
      </c>
      <c r="I70" s="74">
        <f t="shared" si="13"/>
        <v>0</v>
      </c>
      <c r="J70" s="74">
        <f t="shared" si="13"/>
        <v>25</v>
      </c>
      <c r="K70" s="74">
        <f t="shared" si="13"/>
        <v>25</v>
      </c>
      <c r="L70" s="55">
        <f t="shared" si="1"/>
        <v>149.36000000000001</v>
      </c>
    </row>
    <row r="71" spans="2:12" ht="84.75" customHeight="1" x14ac:dyDescent="0.2">
      <c r="B71" s="97"/>
      <c r="C71" s="85" t="s">
        <v>128</v>
      </c>
      <c r="D71" s="58"/>
      <c r="E71" s="58"/>
      <c r="F71" s="73">
        <v>0</v>
      </c>
      <c r="G71" s="73">
        <v>0</v>
      </c>
      <c r="H71" s="73">
        <v>99.36</v>
      </c>
      <c r="I71" s="73">
        <v>0</v>
      </c>
      <c r="J71" s="73">
        <v>25</v>
      </c>
      <c r="K71" s="73">
        <v>25</v>
      </c>
      <c r="L71" s="55">
        <f t="shared" si="1"/>
        <v>149.36000000000001</v>
      </c>
    </row>
    <row r="72" spans="2:12" ht="63.75" x14ac:dyDescent="0.2">
      <c r="B72" s="97"/>
      <c r="C72" s="85" t="s">
        <v>148</v>
      </c>
      <c r="D72" s="58"/>
      <c r="E72" s="58"/>
      <c r="F72" s="73">
        <v>0</v>
      </c>
      <c r="G72" s="73">
        <v>0</v>
      </c>
      <c r="H72" s="73">
        <v>99.36</v>
      </c>
      <c r="I72" s="73">
        <v>0</v>
      </c>
      <c r="J72" s="73">
        <v>25</v>
      </c>
      <c r="K72" s="73">
        <v>25</v>
      </c>
      <c r="L72" s="55">
        <f t="shared" si="1"/>
        <v>149.36000000000001</v>
      </c>
    </row>
    <row r="73" spans="2:12" ht="63.75" x14ac:dyDescent="0.2">
      <c r="B73" s="97"/>
      <c r="C73" s="85" t="s">
        <v>149</v>
      </c>
      <c r="D73" s="58"/>
      <c r="E73" s="58"/>
      <c r="F73" s="73">
        <v>0</v>
      </c>
      <c r="G73" s="73">
        <v>0</v>
      </c>
      <c r="H73" s="73">
        <v>99.36</v>
      </c>
      <c r="I73" s="73">
        <v>0</v>
      </c>
      <c r="J73" s="73">
        <v>25</v>
      </c>
      <c r="K73" s="73">
        <v>25</v>
      </c>
      <c r="L73" s="55">
        <f t="shared" ref="L73:L136" si="14">F73+G73+H73+I73+J73+K73</f>
        <v>149.36000000000001</v>
      </c>
    </row>
    <row r="74" spans="2:12" ht="76.5" x14ac:dyDescent="0.2">
      <c r="B74" s="98"/>
      <c r="C74" s="90" t="s">
        <v>150</v>
      </c>
      <c r="D74" s="58"/>
      <c r="E74" s="58"/>
      <c r="F74" s="73">
        <v>0</v>
      </c>
      <c r="G74" s="73">
        <v>0</v>
      </c>
      <c r="H74" s="73">
        <v>99.36</v>
      </c>
      <c r="I74" s="73">
        <v>0</v>
      </c>
      <c r="J74" s="73">
        <v>25</v>
      </c>
      <c r="K74" s="73">
        <v>25</v>
      </c>
      <c r="L74" s="55">
        <f t="shared" si="14"/>
        <v>149.36000000000001</v>
      </c>
    </row>
    <row r="75" spans="2:12" ht="66" hidden="1" customHeight="1" x14ac:dyDescent="0.2">
      <c r="B75" s="96" t="s">
        <v>101</v>
      </c>
      <c r="C75" s="85" t="s">
        <v>120</v>
      </c>
      <c r="D75" s="58"/>
      <c r="E75" s="58"/>
      <c r="F75" s="73" t="e">
        <f>#REF!</f>
        <v>#REF!</v>
      </c>
      <c r="G75" s="73" t="e">
        <f>#REF!</f>
        <v>#REF!</v>
      </c>
      <c r="H75" s="73" t="e">
        <f>#REF!</f>
        <v>#REF!</v>
      </c>
      <c r="I75" s="73"/>
      <c r="J75" s="73"/>
      <c r="K75" s="73"/>
      <c r="L75" s="55" t="e">
        <f t="shared" si="14"/>
        <v>#REF!</v>
      </c>
    </row>
    <row r="76" spans="2:12" ht="89.25" hidden="1" x14ac:dyDescent="0.2">
      <c r="B76" s="97"/>
      <c r="C76" s="85" t="s">
        <v>86</v>
      </c>
      <c r="D76" s="58"/>
      <c r="E76" s="58"/>
      <c r="F76" s="73" t="e">
        <f>#REF!</f>
        <v>#REF!</v>
      </c>
      <c r="G76" s="73" t="e">
        <f>#REF!</f>
        <v>#REF!</v>
      </c>
      <c r="H76" s="73" t="e">
        <f>#REF!</f>
        <v>#REF!</v>
      </c>
      <c r="I76" s="73"/>
      <c r="J76" s="73"/>
      <c r="K76" s="73"/>
      <c r="L76" s="55" t="e">
        <f t="shared" si="14"/>
        <v>#REF!</v>
      </c>
    </row>
    <row r="77" spans="2:12" ht="89.25" hidden="1" x14ac:dyDescent="0.2">
      <c r="B77" s="97"/>
      <c r="C77" s="85" t="s">
        <v>87</v>
      </c>
      <c r="D77" s="58"/>
      <c r="E77" s="58"/>
      <c r="F77" s="73" t="e">
        <f>#REF!</f>
        <v>#REF!</v>
      </c>
      <c r="G77" s="73" t="e">
        <f>#REF!</f>
        <v>#REF!</v>
      </c>
      <c r="H77" s="73" t="e">
        <f>#REF!</f>
        <v>#REF!</v>
      </c>
      <c r="I77" s="73"/>
      <c r="J77" s="73"/>
      <c r="K77" s="73"/>
      <c r="L77" s="55" t="e">
        <f t="shared" si="14"/>
        <v>#REF!</v>
      </c>
    </row>
    <row r="78" spans="2:12" ht="102" hidden="1" x14ac:dyDescent="0.2">
      <c r="B78" s="98"/>
      <c r="C78" s="85" t="s">
        <v>88</v>
      </c>
      <c r="D78" s="58"/>
      <c r="E78" s="58"/>
      <c r="F78" s="73" t="e">
        <f>#REF!</f>
        <v>#REF!</v>
      </c>
      <c r="G78" s="73" t="e">
        <f>#REF!</f>
        <v>#REF!</v>
      </c>
      <c r="H78" s="73" t="e">
        <f>#REF!</f>
        <v>#REF!</v>
      </c>
      <c r="I78" s="73"/>
      <c r="J78" s="73"/>
      <c r="K78" s="73"/>
      <c r="L78" s="55" t="e">
        <f t="shared" si="14"/>
        <v>#REF!</v>
      </c>
    </row>
    <row r="79" spans="2:12" ht="39.6" hidden="1" customHeight="1" x14ac:dyDescent="0.2">
      <c r="B79" s="96" t="s">
        <v>102</v>
      </c>
      <c r="C79" s="85" t="s">
        <v>120</v>
      </c>
      <c r="D79" s="58"/>
      <c r="E79" s="58"/>
      <c r="F79" s="73" t="e">
        <f>#REF!</f>
        <v>#REF!</v>
      </c>
      <c r="G79" s="73" t="e">
        <f>#REF!</f>
        <v>#REF!</v>
      </c>
      <c r="H79" s="73" t="e">
        <f>#REF!</f>
        <v>#REF!</v>
      </c>
      <c r="I79" s="73"/>
      <c r="J79" s="73"/>
      <c r="K79" s="73"/>
      <c r="L79" s="55" t="e">
        <f t="shared" si="14"/>
        <v>#REF!</v>
      </c>
    </row>
    <row r="80" spans="2:12" ht="89.25" hidden="1" x14ac:dyDescent="0.2">
      <c r="B80" s="97"/>
      <c r="C80" s="85" t="s">
        <v>86</v>
      </c>
      <c r="D80" s="58"/>
      <c r="E80" s="58"/>
      <c r="F80" s="73" t="e">
        <f>#REF!</f>
        <v>#REF!</v>
      </c>
      <c r="G80" s="73" t="e">
        <f>#REF!</f>
        <v>#REF!</v>
      </c>
      <c r="H80" s="73" t="e">
        <f>#REF!</f>
        <v>#REF!</v>
      </c>
      <c r="I80" s="73"/>
      <c r="J80" s="73"/>
      <c r="K80" s="73"/>
      <c r="L80" s="55" t="e">
        <f t="shared" si="14"/>
        <v>#REF!</v>
      </c>
    </row>
    <row r="81" spans="2:12" ht="89.25" hidden="1" x14ac:dyDescent="0.2">
      <c r="B81" s="97"/>
      <c r="C81" s="85" t="s">
        <v>87</v>
      </c>
      <c r="D81" s="58"/>
      <c r="E81" s="58"/>
      <c r="F81" s="73" t="e">
        <f>#REF!</f>
        <v>#REF!</v>
      </c>
      <c r="G81" s="73" t="e">
        <f>#REF!</f>
        <v>#REF!</v>
      </c>
      <c r="H81" s="73" t="e">
        <f>#REF!</f>
        <v>#REF!</v>
      </c>
      <c r="I81" s="73"/>
      <c r="J81" s="73"/>
      <c r="K81" s="73"/>
      <c r="L81" s="55" t="e">
        <f t="shared" si="14"/>
        <v>#REF!</v>
      </c>
    </row>
    <row r="82" spans="2:12" ht="102" hidden="1" x14ac:dyDescent="0.2">
      <c r="B82" s="98"/>
      <c r="C82" s="85" t="s">
        <v>88</v>
      </c>
      <c r="D82" s="58"/>
      <c r="E82" s="58"/>
      <c r="F82" s="73" t="e">
        <f>#REF!</f>
        <v>#REF!</v>
      </c>
      <c r="G82" s="73" t="e">
        <f>#REF!</f>
        <v>#REF!</v>
      </c>
      <c r="H82" s="73" t="e">
        <f>#REF!</f>
        <v>#REF!</v>
      </c>
      <c r="I82" s="73"/>
      <c r="J82" s="73"/>
      <c r="K82" s="73"/>
      <c r="L82" s="55" t="e">
        <f t="shared" si="14"/>
        <v>#REF!</v>
      </c>
    </row>
    <row r="83" spans="2:12" ht="52.9" hidden="1" customHeight="1" x14ac:dyDescent="0.2">
      <c r="B83" s="96" t="s">
        <v>121</v>
      </c>
      <c r="C83" s="85" t="s">
        <v>120</v>
      </c>
      <c r="D83" s="58"/>
      <c r="E83" s="58"/>
      <c r="F83" s="73" t="e">
        <f>#REF!</f>
        <v>#REF!</v>
      </c>
      <c r="G83" s="73" t="e">
        <f>#REF!</f>
        <v>#REF!</v>
      </c>
      <c r="H83" s="73" t="e">
        <f>#REF!</f>
        <v>#REF!</v>
      </c>
      <c r="I83" s="73"/>
      <c r="J83" s="73"/>
      <c r="K83" s="73"/>
      <c r="L83" s="55" t="e">
        <f t="shared" si="14"/>
        <v>#REF!</v>
      </c>
    </row>
    <row r="84" spans="2:12" ht="89.25" hidden="1" x14ac:dyDescent="0.2">
      <c r="B84" s="97"/>
      <c r="C84" s="85" t="s">
        <v>86</v>
      </c>
      <c r="D84" s="58"/>
      <c r="E84" s="58"/>
      <c r="F84" s="73" t="e">
        <f>#REF!</f>
        <v>#REF!</v>
      </c>
      <c r="G84" s="73" t="e">
        <f>#REF!</f>
        <v>#REF!</v>
      </c>
      <c r="H84" s="73" t="e">
        <f>#REF!</f>
        <v>#REF!</v>
      </c>
      <c r="I84" s="73"/>
      <c r="J84" s="73"/>
      <c r="K84" s="73"/>
      <c r="L84" s="55" t="e">
        <f t="shared" si="14"/>
        <v>#REF!</v>
      </c>
    </row>
    <row r="85" spans="2:12" ht="89.25" hidden="1" x14ac:dyDescent="0.2">
      <c r="B85" s="97"/>
      <c r="C85" s="85" t="s">
        <v>87</v>
      </c>
      <c r="D85" s="58"/>
      <c r="E85" s="58"/>
      <c r="F85" s="73" t="e">
        <f>#REF!</f>
        <v>#REF!</v>
      </c>
      <c r="G85" s="73" t="e">
        <f>#REF!</f>
        <v>#REF!</v>
      </c>
      <c r="H85" s="73" t="e">
        <f>#REF!</f>
        <v>#REF!</v>
      </c>
      <c r="I85" s="73"/>
      <c r="J85" s="73"/>
      <c r="K85" s="73"/>
      <c r="L85" s="55" t="e">
        <f t="shared" si="14"/>
        <v>#REF!</v>
      </c>
    </row>
    <row r="86" spans="2:12" ht="102" hidden="1" x14ac:dyDescent="0.2">
      <c r="B86" s="98"/>
      <c r="C86" s="85" t="s">
        <v>88</v>
      </c>
      <c r="D86" s="58"/>
      <c r="E86" s="58"/>
      <c r="F86" s="73" t="e">
        <f>#REF!</f>
        <v>#REF!</v>
      </c>
      <c r="G86" s="73" t="e">
        <f>#REF!</f>
        <v>#REF!</v>
      </c>
      <c r="H86" s="73" t="e">
        <f>#REF!</f>
        <v>#REF!</v>
      </c>
      <c r="I86" s="73"/>
      <c r="J86" s="73"/>
      <c r="K86" s="73"/>
      <c r="L86" s="55" t="e">
        <f t="shared" si="14"/>
        <v>#REF!</v>
      </c>
    </row>
    <row r="87" spans="2:12" ht="39.6" hidden="1" customHeight="1" x14ac:dyDescent="0.2">
      <c r="B87" s="103" t="s">
        <v>103</v>
      </c>
      <c r="C87" s="91" t="s">
        <v>120</v>
      </c>
      <c r="D87" s="75"/>
      <c r="E87" s="75"/>
      <c r="F87" s="76" t="e">
        <f>'Прогнозная оценка'!#REF!</f>
        <v>#REF!</v>
      </c>
      <c r="G87" s="73" t="e">
        <f>'Прогнозная оценка'!#REF!</f>
        <v>#REF!</v>
      </c>
      <c r="H87" s="76" t="e">
        <f>'Прогнозная оценка'!#REF!</f>
        <v>#REF!</v>
      </c>
      <c r="I87" s="73"/>
      <c r="J87" s="76"/>
      <c r="K87" s="76"/>
      <c r="L87" s="55" t="e">
        <f t="shared" si="14"/>
        <v>#REF!</v>
      </c>
    </row>
    <row r="88" spans="2:12" ht="89.25" hidden="1" x14ac:dyDescent="0.2">
      <c r="B88" s="104"/>
      <c r="C88" s="91" t="s">
        <v>86</v>
      </c>
      <c r="D88" s="75"/>
      <c r="E88" s="75"/>
      <c r="F88" s="76" t="e">
        <f t="shared" ref="F88:H90" si="15">F87</f>
        <v>#REF!</v>
      </c>
      <c r="G88" s="73" t="e">
        <f t="shared" si="15"/>
        <v>#REF!</v>
      </c>
      <c r="H88" s="76" t="e">
        <f t="shared" si="15"/>
        <v>#REF!</v>
      </c>
      <c r="I88" s="73"/>
      <c r="J88" s="76"/>
      <c r="K88" s="76"/>
      <c r="L88" s="55" t="e">
        <f t="shared" si="14"/>
        <v>#REF!</v>
      </c>
    </row>
    <row r="89" spans="2:12" ht="89.25" hidden="1" x14ac:dyDescent="0.2">
      <c r="B89" s="104"/>
      <c r="C89" s="91" t="s">
        <v>87</v>
      </c>
      <c r="D89" s="75"/>
      <c r="E89" s="75"/>
      <c r="F89" s="76" t="e">
        <f t="shared" si="15"/>
        <v>#REF!</v>
      </c>
      <c r="G89" s="73" t="e">
        <f t="shared" si="15"/>
        <v>#REF!</v>
      </c>
      <c r="H89" s="76" t="e">
        <f t="shared" si="15"/>
        <v>#REF!</v>
      </c>
      <c r="I89" s="73"/>
      <c r="J89" s="76"/>
      <c r="K89" s="76"/>
      <c r="L89" s="55" t="e">
        <f t="shared" si="14"/>
        <v>#REF!</v>
      </c>
    </row>
    <row r="90" spans="2:12" ht="102" hidden="1" x14ac:dyDescent="0.2">
      <c r="B90" s="105"/>
      <c r="C90" s="91" t="s">
        <v>88</v>
      </c>
      <c r="D90" s="75"/>
      <c r="E90" s="75"/>
      <c r="F90" s="76" t="e">
        <f t="shared" si="15"/>
        <v>#REF!</v>
      </c>
      <c r="G90" s="73" t="e">
        <f t="shared" si="15"/>
        <v>#REF!</v>
      </c>
      <c r="H90" s="76" t="e">
        <f t="shared" si="15"/>
        <v>#REF!</v>
      </c>
      <c r="I90" s="73"/>
      <c r="J90" s="76"/>
      <c r="K90" s="76"/>
      <c r="L90" s="55" t="e">
        <f t="shared" si="14"/>
        <v>#REF!</v>
      </c>
    </row>
    <row r="91" spans="2:12" ht="145.15" hidden="1" customHeight="1" x14ac:dyDescent="0.2">
      <c r="B91" s="96" t="s">
        <v>104</v>
      </c>
      <c r="C91" s="85" t="s">
        <v>120</v>
      </c>
      <c r="D91" s="58"/>
      <c r="E91" s="58"/>
      <c r="F91" s="73" t="e">
        <f>#REF!</f>
        <v>#REF!</v>
      </c>
      <c r="G91" s="73" t="e">
        <f>#REF!</f>
        <v>#REF!</v>
      </c>
      <c r="H91" s="73" t="e">
        <f>#REF!</f>
        <v>#REF!</v>
      </c>
      <c r="I91" s="73"/>
      <c r="J91" s="73"/>
      <c r="K91" s="73"/>
      <c r="L91" s="55" t="e">
        <f t="shared" si="14"/>
        <v>#REF!</v>
      </c>
    </row>
    <row r="92" spans="2:12" ht="89.25" hidden="1" x14ac:dyDescent="0.2">
      <c r="B92" s="97"/>
      <c r="C92" s="85" t="s">
        <v>86</v>
      </c>
      <c r="D92" s="58"/>
      <c r="E92" s="58"/>
      <c r="F92" s="73" t="e">
        <f>#REF!</f>
        <v>#REF!</v>
      </c>
      <c r="G92" s="73" t="e">
        <f>#REF!</f>
        <v>#REF!</v>
      </c>
      <c r="H92" s="73" t="e">
        <f>#REF!</f>
        <v>#REF!</v>
      </c>
      <c r="I92" s="73"/>
      <c r="J92" s="73"/>
      <c r="K92" s="73"/>
      <c r="L92" s="55" t="e">
        <f t="shared" si="14"/>
        <v>#REF!</v>
      </c>
    </row>
    <row r="93" spans="2:12" ht="89.25" hidden="1" x14ac:dyDescent="0.2">
      <c r="B93" s="97"/>
      <c r="C93" s="85" t="s">
        <v>87</v>
      </c>
      <c r="D93" s="58"/>
      <c r="E93" s="58"/>
      <c r="F93" s="73" t="e">
        <f>#REF!</f>
        <v>#REF!</v>
      </c>
      <c r="G93" s="73" t="e">
        <f>#REF!</f>
        <v>#REF!</v>
      </c>
      <c r="H93" s="73" t="e">
        <f>#REF!</f>
        <v>#REF!</v>
      </c>
      <c r="I93" s="73"/>
      <c r="J93" s="73"/>
      <c r="K93" s="73"/>
      <c r="L93" s="55" t="e">
        <f t="shared" si="14"/>
        <v>#REF!</v>
      </c>
    </row>
    <row r="94" spans="2:12" ht="102" hidden="1" x14ac:dyDescent="0.2">
      <c r="B94" s="98"/>
      <c r="C94" s="85" t="s">
        <v>88</v>
      </c>
      <c r="D94" s="58"/>
      <c r="E94" s="58"/>
      <c r="F94" s="73" t="e">
        <f>#REF!</f>
        <v>#REF!</v>
      </c>
      <c r="G94" s="73" t="e">
        <f>#REF!</f>
        <v>#REF!</v>
      </c>
      <c r="H94" s="73" t="e">
        <f>#REF!</f>
        <v>#REF!</v>
      </c>
      <c r="I94" s="73"/>
      <c r="J94" s="73"/>
      <c r="K94" s="73"/>
      <c r="L94" s="55" t="e">
        <f t="shared" si="14"/>
        <v>#REF!</v>
      </c>
    </row>
    <row r="95" spans="2:12" ht="92.45" hidden="1" customHeight="1" x14ac:dyDescent="0.2">
      <c r="B95" s="96" t="s">
        <v>122</v>
      </c>
      <c r="C95" s="85" t="s">
        <v>120</v>
      </c>
      <c r="D95" s="58"/>
      <c r="E95" s="58"/>
      <c r="F95" s="73" t="e">
        <f>#REF!</f>
        <v>#REF!</v>
      </c>
      <c r="G95" s="73" t="e">
        <f>#REF!</f>
        <v>#REF!</v>
      </c>
      <c r="H95" s="73" t="e">
        <f>#REF!</f>
        <v>#REF!</v>
      </c>
      <c r="I95" s="73"/>
      <c r="J95" s="73"/>
      <c r="K95" s="73"/>
      <c r="L95" s="55" t="e">
        <f t="shared" si="14"/>
        <v>#REF!</v>
      </c>
    </row>
    <row r="96" spans="2:12" ht="89.25" hidden="1" x14ac:dyDescent="0.2">
      <c r="B96" s="97"/>
      <c r="C96" s="85" t="s">
        <v>86</v>
      </c>
      <c r="D96" s="58"/>
      <c r="E96" s="58"/>
      <c r="F96" s="73" t="e">
        <f>#REF!</f>
        <v>#REF!</v>
      </c>
      <c r="G96" s="73" t="e">
        <f>#REF!</f>
        <v>#REF!</v>
      </c>
      <c r="H96" s="73" t="e">
        <f>#REF!</f>
        <v>#REF!</v>
      </c>
      <c r="I96" s="73"/>
      <c r="J96" s="73"/>
      <c r="K96" s="73"/>
      <c r="L96" s="55" t="e">
        <f t="shared" si="14"/>
        <v>#REF!</v>
      </c>
    </row>
    <row r="97" spans="2:12" ht="89.25" hidden="1" x14ac:dyDescent="0.2">
      <c r="B97" s="97"/>
      <c r="C97" s="85" t="s">
        <v>87</v>
      </c>
      <c r="D97" s="58"/>
      <c r="E97" s="58"/>
      <c r="F97" s="73" t="e">
        <f>#REF!</f>
        <v>#REF!</v>
      </c>
      <c r="G97" s="73" t="e">
        <f>#REF!</f>
        <v>#REF!</v>
      </c>
      <c r="H97" s="73" t="e">
        <f>#REF!</f>
        <v>#REF!</v>
      </c>
      <c r="I97" s="73"/>
      <c r="J97" s="73"/>
      <c r="K97" s="73"/>
      <c r="L97" s="55" t="e">
        <f t="shared" si="14"/>
        <v>#REF!</v>
      </c>
    </row>
    <row r="98" spans="2:12" ht="102" hidden="1" x14ac:dyDescent="0.2">
      <c r="B98" s="98"/>
      <c r="C98" s="85" t="s">
        <v>88</v>
      </c>
      <c r="D98" s="58"/>
      <c r="E98" s="58"/>
      <c r="F98" s="73" t="e">
        <f>#REF!</f>
        <v>#REF!</v>
      </c>
      <c r="G98" s="73" t="e">
        <f>#REF!</f>
        <v>#REF!</v>
      </c>
      <c r="H98" s="73" t="e">
        <f>#REF!</f>
        <v>#REF!</v>
      </c>
      <c r="I98" s="73"/>
      <c r="J98" s="73"/>
      <c r="K98" s="73"/>
      <c r="L98" s="55" t="e">
        <f t="shared" si="14"/>
        <v>#REF!</v>
      </c>
    </row>
    <row r="99" spans="2:12" ht="52.9" hidden="1" customHeight="1" x14ac:dyDescent="0.2">
      <c r="B99" s="96" t="s">
        <v>105</v>
      </c>
      <c r="C99" s="85" t="s">
        <v>120</v>
      </c>
      <c r="D99" s="58"/>
      <c r="E99" s="58"/>
      <c r="F99" s="73" t="e">
        <f>#REF!</f>
        <v>#REF!</v>
      </c>
      <c r="G99" s="73" t="e">
        <f>#REF!</f>
        <v>#REF!</v>
      </c>
      <c r="H99" s="73" t="e">
        <f>#REF!</f>
        <v>#REF!</v>
      </c>
      <c r="I99" s="73"/>
      <c r="J99" s="73"/>
      <c r="K99" s="73"/>
      <c r="L99" s="55" t="e">
        <f t="shared" si="14"/>
        <v>#REF!</v>
      </c>
    </row>
    <row r="100" spans="2:12" ht="89.25" hidden="1" x14ac:dyDescent="0.2">
      <c r="B100" s="97"/>
      <c r="C100" s="85" t="s">
        <v>86</v>
      </c>
      <c r="D100" s="58"/>
      <c r="E100" s="58"/>
      <c r="F100" s="73" t="e">
        <f>#REF!</f>
        <v>#REF!</v>
      </c>
      <c r="G100" s="73" t="e">
        <f>#REF!</f>
        <v>#REF!</v>
      </c>
      <c r="H100" s="73" t="e">
        <f>#REF!</f>
        <v>#REF!</v>
      </c>
      <c r="I100" s="73"/>
      <c r="J100" s="73"/>
      <c r="K100" s="73"/>
      <c r="L100" s="55" t="e">
        <f t="shared" si="14"/>
        <v>#REF!</v>
      </c>
    </row>
    <row r="101" spans="2:12" ht="89.25" hidden="1" x14ac:dyDescent="0.2">
      <c r="B101" s="97"/>
      <c r="C101" s="85" t="s">
        <v>87</v>
      </c>
      <c r="D101" s="58"/>
      <c r="E101" s="58"/>
      <c r="F101" s="73" t="e">
        <f>#REF!</f>
        <v>#REF!</v>
      </c>
      <c r="G101" s="73" t="e">
        <f>#REF!</f>
        <v>#REF!</v>
      </c>
      <c r="H101" s="73" t="e">
        <f>#REF!</f>
        <v>#REF!</v>
      </c>
      <c r="I101" s="73"/>
      <c r="J101" s="73"/>
      <c r="K101" s="73"/>
      <c r="L101" s="55" t="e">
        <f t="shared" si="14"/>
        <v>#REF!</v>
      </c>
    </row>
    <row r="102" spans="2:12" ht="102" hidden="1" x14ac:dyDescent="0.2">
      <c r="B102" s="98"/>
      <c r="C102" s="85" t="s">
        <v>88</v>
      </c>
      <c r="D102" s="58"/>
      <c r="E102" s="58"/>
      <c r="F102" s="73" t="e">
        <f>#REF!</f>
        <v>#REF!</v>
      </c>
      <c r="G102" s="73" t="e">
        <f>#REF!</f>
        <v>#REF!</v>
      </c>
      <c r="H102" s="73" t="e">
        <f>#REF!</f>
        <v>#REF!</v>
      </c>
      <c r="I102" s="73"/>
      <c r="J102" s="73"/>
      <c r="K102" s="73"/>
      <c r="L102" s="55" t="e">
        <f t="shared" si="14"/>
        <v>#REF!</v>
      </c>
    </row>
    <row r="103" spans="2:12" ht="52.9" hidden="1" customHeight="1" x14ac:dyDescent="0.2">
      <c r="B103" s="103" t="s">
        <v>106</v>
      </c>
      <c r="C103" s="91" t="s">
        <v>120</v>
      </c>
      <c r="D103" s="75"/>
      <c r="E103" s="75"/>
      <c r="F103" s="76" t="e">
        <f>'Прогнозная оценка'!#REF!</f>
        <v>#REF!</v>
      </c>
      <c r="G103" s="73" t="e">
        <f>'Прогнозная оценка'!#REF!</f>
        <v>#REF!</v>
      </c>
      <c r="H103" s="76" t="e">
        <f>'Прогнозная оценка'!#REF!</f>
        <v>#REF!</v>
      </c>
      <c r="I103" s="73"/>
      <c r="J103" s="76"/>
      <c r="K103" s="76"/>
      <c r="L103" s="55" t="e">
        <f t="shared" si="14"/>
        <v>#REF!</v>
      </c>
    </row>
    <row r="104" spans="2:12" ht="89.25" hidden="1" x14ac:dyDescent="0.2">
      <c r="B104" s="104"/>
      <c r="C104" s="91" t="s">
        <v>86</v>
      </c>
      <c r="D104" s="75"/>
      <c r="E104" s="75"/>
      <c r="F104" s="76" t="e">
        <f t="shared" ref="F104:H106" si="16">F103</f>
        <v>#REF!</v>
      </c>
      <c r="G104" s="73" t="e">
        <f t="shared" si="16"/>
        <v>#REF!</v>
      </c>
      <c r="H104" s="76" t="e">
        <f t="shared" si="16"/>
        <v>#REF!</v>
      </c>
      <c r="I104" s="73"/>
      <c r="J104" s="76"/>
      <c r="K104" s="76"/>
      <c r="L104" s="55" t="e">
        <f t="shared" si="14"/>
        <v>#REF!</v>
      </c>
    </row>
    <row r="105" spans="2:12" ht="89.25" hidden="1" x14ac:dyDescent="0.2">
      <c r="B105" s="104"/>
      <c r="C105" s="91" t="s">
        <v>87</v>
      </c>
      <c r="D105" s="75"/>
      <c r="E105" s="75"/>
      <c r="F105" s="76" t="e">
        <f t="shared" si="16"/>
        <v>#REF!</v>
      </c>
      <c r="G105" s="73" t="e">
        <f t="shared" si="16"/>
        <v>#REF!</v>
      </c>
      <c r="H105" s="76" t="e">
        <f t="shared" si="16"/>
        <v>#REF!</v>
      </c>
      <c r="I105" s="73"/>
      <c r="J105" s="76"/>
      <c r="K105" s="76"/>
      <c r="L105" s="55" t="e">
        <f t="shared" si="14"/>
        <v>#REF!</v>
      </c>
    </row>
    <row r="106" spans="2:12" ht="102" hidden="1" x14ac:dyDescent="0.2">
      <c r="B106" s="105"/>
      <c r="C106" s="91" t="s">
        <v>88</v>
      </c>
      <c r="D106" s="75"/>
      <c r="E106" s="75"/>
      <c r="F106" s="76" t="e">
        <f t="shared" si="16"/>
        <v>#REF!</v>
      </c>
      <c r="G106" s="73" t="e">
        <f t="shared" si="16"/>
        <v>#REF!</v>
      </c>
      <c r="H106" s="76" t="e">
        <f t="shared" si="16"/>
        <v>#REF!</v>
      </c>
      <c r="I106" s="73"/>
      <c r="J106" s="76"/>
      <c r="K106" s="76"/>
      <c r="L106" s="55" t="e">
        <f t="shared" si="14"/>
        <v>#REF!</v>
      </c>
    </row>
    <row r="107" spans="2:12" ht="52.9" hidden="1" customHeight="1" x14ac:dyDescent="0.2">
      <c r="B107" s="103" t="s">
        <v>107</v>
      </c>
      <c r="C107" s="91" t="s">
        <v>120</v>
      </c>
      <c r="D107" s="75"/>
      <c r="E107" s="75"/>
      <c r="F107" s="76" t="e">
        <f>'Прогнозная оценка'!#REF!</f>
        <v>#REF!</v>
      </c>
      <c r="G107" s="73" t="e">
        <f>'Прогнозная оценка'!#REF!</f>
        <v>#REF!</v>
      </c>
      <c r="H107" s="76" t="e">
        <f>'Прогнозная оценка'!#REF!</f>
        <v>#REF!</v>
      </c>
      <c r="I107" s="73"/>
      <c r="J107" s="76"/>
      <c r="K107" s="76"/>
      <c r="L107" s="55" t="e">
        <f t="shared" si="14"/>
        <v>#REF!</v>
      </c>
    </row>
    <row r="108" spans="2:12" ht="89.25" hidden="1" x14ac:dyDescent="0.2">
      <c r="B108" s="104"/>
      <c r="C108" s="91" t="s">
        <v>86</v>
      </c>
      <c r="D108" s="75"/>
      <c r="E108" s="75"/>
      <c r="F108" s="76" t="e">
        <f t="shared" ref="F108:H110" si="17">F107</f>
        <v>#REF!</v>
      </c>
      <c r="G108" s="73" t="e">
        <f t="shared" si="17"/>
        <v>#REF!</v>
      </c>
      <c r="H108" s="76" t="e">
        <f t="shared" si="17"/>
        <v>#REF!</v>
      </c>
      <c r="I108" s="73"/>
      <c r="J108" s="76"/>
      <c r="K108" s="76"/>
      <c r="L108" s="55" t="e">
        <f t="shared" si="14"/>
        <v>#REF!</v>
      </c>
    </row>
    <row r="109" spans="2:12" ht="89.25" hidden="1" x14ac:dyDescent="0.2">
      <c r="B109" s="104"/>
      <c r="C109" s="91" t="s">
        <v>87</v>
      </c>
      <c r="D109" s="75"/>
      <c r="E109" s="75"/>
      <c r="F109" s="76" t="e">
        <f t="shared" si="17"/>
        <v>#REF!</v>
      </c>
      <c r="G109" s="73" t="e">
        <f t="shared" si="17"/>
        <v>#REF!</v>
      </c>
      <c r="H109" s="76" t="e">
        <f t="shared" si="17"/>
        <v>#REF!</v>
      </c>
      <c r="I109" s="73"/>
      <c r="J109" s="76"/>
      <c r="K109" s="76"/>
      <c r="L109" s="55" t="e">
        <f t="shared" si="14"/>
        <v>#REF!</v>
      </c>
    </row>
    <row r="110" spans="2:12" ht="102" hidden="1" x14ac:dyDescent="0.2">
      <c r="B110" s="105"/>
      <c r="C110" s="91" t="s">
        <v>88</v>
      </c>
      <c r="D110" s="75"/>
      <c r="E110" s="75"/>
      <c r="F110" s="76" t="e">
        <f t="shared" si="17"/>
        <v>#REF!</v>
      </c>
      <c r="G110" s="73" t="e">
        <f t="shared" si="17"/>
        <v>#REF!</v>
      </c>
      <c r="H110" s="76" t="e">
        <f t="shared" si="17"/>
        <v>#REF!</v>
      </c>
      <c r="I110" s="73"/>
      <c r="J110" s="76"/>
      <c r="K110" s="76"/>
      <c r="L110" s="55" t="e">
        <f t="shared" si="14"/>
        <v>#REF!</v>
      </c>
    </row>
    <row r="111" spans="2:12" ht="52.9" hidden="1" customHeight="1" x14ac:dyDescent="0.2">
      <c r="B111" s="96" t="s">
        <v>108</v>
      </c>
      <c r="C111" s="85" t="s">
        <v>120</v>
      </c>
      <c r="D111" s="58"/>
      <c r="E111" s="58"/>
      <c r="F111" s="73" t="e">
        <f>#REF!</f>
        <v>#REF!</v>
      </c>
      <c r="G111" s="73" t="e">
        <f>#REF!</f>
        <v>#REF!</v>
      </c>
      <c r="H111" s="73" t="e">
        <f>#REF!</f>
        <v>#REF!</v>
      </c>
      <c r="I111" s="73"/>
      <c r="J111" s="73"/>
      <c r="K111" s="73"/>
      <c r="L111" s="55" t="e">
        <f t="shared" si="14"/>
        <v>#REF!</v>
      </c>
    </row>
    <row r="112" spans="2:12" ht="89.25" hidden="1" x14ac:dyDescent="0.2">
      <c r="B112" s="97"/>
      <c r="C112" s="85" t="s">
        <v>86</v>
      </c>
      <c r="D112" s="58"/>
      <c r="E112" s="58"/>
      <c r="F112" s="73" t="e">
        <f>#REF!</f>
        <v>#REF!</v>
      </c>
      <c r="G112" s="73" t="e">
        <f>#REF!</f>
        <v>#REF!</v>
      </c>
      <c r="H112" s="73" t="e">
        <f>#REF!</f>
        <v>#REF!</v>
      </c>
      <c r="I112" s="73"/>
      <c r="J112" s="73"/>
      <c r="K112" s="73"/>
      <c r="L112" s="55" t="e">
        <f t="shared" si="14"/>
        <v>#REF!</v>
      </c>
    </row>
    <row r="113" spans="2:12" ht="89.25" hidden="1" x14ac:dyDescent="0.2">
      <c r="B113" s="97"/>
      <c r="C113" s="85" t="s">
        <v>87</v>
      </c>
      <c r="D113" s="58"/>
      <c r="E113" s="58"/>
      <c r="F113" s="73" t="e">
        <f>#REF!</f>
        <v>#REF!</v>
      </c>
      <c r="G113" s="73" t="e">
        <f>#REF!</f>
        <v>#REF!</v>
      </c>
      <c r="H113" s="73" t="e">
        <f>#REF!</f>
        <v>#REF!</v>
      </c>
      <c r="I113" s="73"/>
      <c r="J113" s="73"/>
      <c r="K113" s="73"/>
      <c r="L113" s="55" t="e">
        <f t="shared" si="14"/>
        <v>#REF!</v>
      </c>
    </row>
    <row r="114" spans="2:12" ht="102" hidden="1" x14ac:dyDescent="0.2">
      <c r="B114" s="98"/>
      <c r="C114" s="85" t="s">
        <v>88</v>
      </c>
      <c r="D114" s="58"/>
      <c r="E114" s="58"/>
      <c r="F114" s="73" t="e">
        <f>#REF!</f>
        <v>#REF!</v>
      </c>
      <c r="G114" s="73" t="e">
        <f>#REF!</f>
        <v>#REF!</v>
      </c>
      <c r="H114" s="73" t="e">
        <f>#REF!</f>
        <v>#REF!</v>
      </c>
      <c r="I114" s="73"/>
      <c r="J114" s="73"/>
      <c r="K114" s="73"/>
      <c r="L114" s="55" t="e">
        <f t="shared" si="14"/>
        <v>#REF!</v>
      </c>
    </row>
    <row r="115" spans="2:12" ht="52.9" hidden="1" customHeight="1" x14ac:dyDescent="0.2">
      <c r="B115" s="96" t="s">
        <v>109</v>
      </c>
      <c r="C115" s="85" t="s">
        <v>120</v>
      </c>
      <c r="D115" s="58"/>
      <c r="E115" s="58"/>
      <c r="F115" s="73" t="e">
        <f>#REF!</f>
        <v>#REF!</v>
      </c>
      <c r="G115" s="73" t="e">
        <f>#REF!</f>
        <v>#REF!</v>
      </c>
      <c r="H115" s="73" t="e">
        <f>#REF!</f>
        <v>#REF!</v>
      </c>
      <c r="I115" s="73"/>
      <c r="J115" s="73"/>
      <c r="K115" s="73"/>
      <c r="L115" s="55" t="e">
        <f t="shared" si="14"/>
        <v>#REF!</v>
      </c>
    </row>
    <row r="116" spans="2:12" ht="89.25" hidden="1" x14ac:dyDescent="0.2">
      <c r="B116" s="97"/>
      <c r="C116" s="85" t="s">
        <v>86</v>
      </c>
      <c r="D116" s="58"/>
      <c r="E116" s="58"/>
      <c r="F116" s="73" t="e">
        <f>#REF!</f>
        <v>#REF!</v>
      </c>
      <c r="G116" s="73" t="e">
        <f>#REF!</f>
        <v>#REF!</v>
      </c>
      <c r="H116" s="73" t="e">
        <f>#REF!</f>
        <v>#REF!</v>
      </c>
      <c r="I116" s="73"/>
      <c r="J116" s="73"/>
      <c r="K116" s="73"/>
      <c r="L116" s="55" t="e">
        <f t="shared" si="14"/>
        <v>#REF!</v>
      </c>
    </row>
    <row r="117" spans="2:12" ht="89.25" hidden="1" x14ac:dyDescent="0.2">
      <c r="B117" s="97"/>
      <c r="C117" s="85" t="s">
        <v>87</v>
      </c>
      <c r="D117" s="58"/>
      <c r="E117" s="58"/>
      <c r="F117" s="73" t="e">
        <f>#REF!</f>
        <v>#REF!</v>
      </c>
      <c r="G117" s="73" t="e">
        <f>#REF!</f>
        <v>#REF!</v>
      </c>
      <c r="H117" s="73" t="e">
        <f>#REF!</f>
        <v>#REF!</v>
      </c>
      <c r="I117" s="73"/>
      <c r="J117" s="73"/>
      <c r="K117" s="73"/>
      <c r="L117" s="55" t="e">
        <f t="shared" si="14"/>
        <v>#REF!</v>
      </c>
    </row>
    <row r="118" spans="2:12" ht="102" hidden="1" x14ac:dyDescent="0.2">
      <c r="B118" s="98"/>
      <c r="C118" s="85" t="s">
        <v>88</v>
      </c>
      <c r="D118" s="58"/>
      <c r="E118" s="58"/>
      <c r="F118" s="73" t="e">
        <f>#REF!</f>
        <v>#REF!</v>
      </c>
      <c r="G118" s="73" t="e">
        <f>#REF!</f>
        <v>#REF!</v>
      </c>
      <c r="H118" s="73" t="e">
        <f>#REF!</f>
        <v>#REF!</v>
      </c>
      <c r="I118" s="73"/>
      <c r="J118" s="73"/>
      <c r="K118" s="73"/>
      <c r="L118" s="55" t="e">
        <f t="shared" si="14"/>
        <v>#REF!</v>
      </c>
    </row>
    <row r="119" spans="2:12" ht="52.9" hidden="1" customHeight="1" x14ac:dyDescent="0.2">
      <c r="B119" s="96" t="s">
        <v>110</v>
      </c>
      <c r="C119" s="85" t="s">
        <v>120</v>
      </c>
      <c r="D119" s="58"/>
      <c r="E119" s="58"/>
      <c r="F119" s="73" t="e">
        <f>#REF!</f>
        <v>#REF!</v>
      </c>
      <c r="G119" s="73" t="e">
        <f>#REF!</f>
        <v>#REF!</v>
      </c>
      <c r="H119" s="73" t="e">
        <f>#REF!</f>
        <v>#REF!</v>
      </c>
      <c r="I119" s="73"/>
      <c r="J119" s="73"/>
      <c r="K119" s="73"/>
      <c r="L119" s="55" t="e">
        <f t="shared" si="14"/>
        <v>#REF!</v>
      </c>
    </row>
    <row r="120" spans="2:12" ht="89.25" hidden="1" x14ac:dyDescent="0.2">
      <c r="B120" s="97"/>
      <c r="C120" s="85" t="s">
        <v>86</v>
      </c>
      <c r="D120" s="58"/>
      <c r="E120" s="58"/>
      <c r="F120" s="73" t="e">
        <f>#REF!</f>
        <v>#REF!</v>
      </c>
      <c r="G120" s="73" t="e">
        <f>#REF!</f>
        <v>#REF!</v>
      </c>
      <c r="H120" s="73" t="e">
        <f>#REF!</f>
        <v>#REF!</v>
      </c>
      <c r="I120" s="73"/>
      <c r="J120" s="73"/>
      <c r="K120" s="73"/>
      <c r="L120" s="55" t="e">
        <f t="shared" si="14"/>
        <v>#REF!</v>
      </c>
    </row>
    <row r="121" spans="2:12" ht="89.25" hidden="1" x14ac:dyDescent="0.2">
      <c r="B121" s="97"/>
      <c r="C121" s="85" t="s">
        <v>87</v>
      </c>
      <c r="D121" s="58"/>
      <c r="E121" s="58"/>
      <c r="F121" s="73" t="e">
        <f>#REF!</f>
        <v>#REF!</v>
      </c>
      <c r="G121" s="73" t="e">
        <f>#REF!</f>
        <v>#REF!</v>
      </c>
      <c r="H121" s="73" t="e">
        <f>#REF!</f>
        <v>#REF!</v>
      </c>
      <c r="I121" s="73"/>
      <c r="J121" s="73"/>
      <c r="K121" s="73"/>
      <c r="L121" s="55" t="e">
        <f t="shared" si="14"/>
        <v>#REF!</v>
      </c>
    </row>
    <row r="122" spans="2:12" ht="102" hidden="1" x14ac:dyDescent="0.2">
      <c r="B122" s="98"/>
      <c r="C122" s="85" t="s">
        <v>88</v>
      </c>
      <c r="D122" s="58"/>
      <c r="E122" s="58"/>
      <c r="F122" s="73" t="e">
        <f>#REF!</f>
        <v>#REF!</v>
      </c>
      <c r="G122" s="73" t="e">
        <f>#REF!</f>
        <v>#REF!</v>
      </c>
      <c r="H122" s="73" t="e">
        <f>#REF!</f>
        <v>#REF!</v>
      </c>
      <c r="I122" s="73"/>
      <c r="J122" s="73"/>
      <c r="K122" s="73"/>
      <c r="L122" s="55" t="e">
        <f t="shared" si="14"/>
        <v>#REF!</v>
      </c>
    </row>
    <row r="123" spans="2:12" ht="79.150000000000006" hidden="1" customHeight="1" x14ac:dyDescent="0.2">
      <c r="B123" s="96" t="s">
        <v>123</v>
      </c>
      <c r="C123" s="85" t="s">
        <v>120</v>
      </c>
      <c r="D123" s="58"/>
      <c r="E123" s="58"/>
      <c r="F123" s="73" t="e">
        <f>#REF!</f>
        <v>#REF!</v>
      </c>
      <c r="G123" s="73" t="e">
        <f>#REF!</f>
        <v>#REF!</v>
      </c>
      <c r="H123" s="73" t="e">
        <f>#REF!</f>
        <v>#REF!</v>
      </c>
      <c r="I123" s="73"/>
      <c r="J123" s="73"/>
      <c r="K123" s="73"/>
      <c r="L123" s="55" t="e">
        <f t="shared" si="14"/>
        <v>#REF!</v>
      </c>
    </row>
    <row r="124" spans="2:12" ht="89.25" hidden="1" x14ac:dyDescent="0.2">
      <c r="B124" s="97"/>
      <c r="C124" s="85" t="s">
        <v>86</v>
      </c>
      <c r="D124" s="58"/>
      <c r="E124" s="58"/>
      <c r="F124" s="73" t="e">
        <f>#REF!</f>
        <v>#REF!</v>
      </c>
      <c r="G124" s="73" t="e">
        <f>#REF!</f>
        <v>#REF!</v>
      </c>
      <c r="H124" s="73" t="e">
        <f>#REF!</f>
        <v>#REF!</v>
      </c>
      <c r="I124" s="73"/>
      <c r="J124" s="73"/>
      <c r="K124" s="73"/>
      <c r="L124" s="55" t="e">
        <f t="shared" si="14"/>
        <v>#REF!</v>
      </c>
    </row>
    <row r="125" spans="2:12" ht="89.25" hidden="1" x14ac:dyDescent="0.2">
      <c r="B125" s="97"/>
      <c r="C125" s="85" t="s">
        <v>87</v>
      </c>
      <c r="D125" s="58"/>
      <c r="E125" s="58"/>
      <c r="F125" s="73" t="e">
        <f>#REF!</f>
        <v>#REF!</v>
      </c>
      <c r="G125" s="73" t="e">
        <f>#REF!</f>
        <v>#REF!</v>
      </c>
      <c r="H125" s="73" t="e">
        <f>#REF!</f>
        <v>#REF!</v>
      </c>
      <c r="I125" s="73"/>
      <c r="J125" s="73"/>
      <c r="K125" s="73"/>
      <c r="L125" s="55" t="e">
        <f t="shared" si="14"/>
        <v>#REF!</v>
      </c>
    </row>
    <row r="126" spans="2:12" ht="102" hidden="1" x14ac:dyDescent="0.2">
      <c r="B126" s="98"/>
      <c r="C126" s="85" t="s">
        <v>88</v>
      </c>
      <c r="D126" s="58"/>
      <c r="E126" s="58"/>
      <c r="F126" s="73" t="e">
        <f>#REF!</f>
        <v>#REF!</v>
      </c>
      <c r="G126" s="73" t="e">
        <f>#REF!</f>
        <v>#REF!</v>
      </c>
      <c r="H126" s="73" t="e">
        <f>#REF!</f>
        <v>#REF!</v>
      </c>
      <c r="I126" s="73"/>
      <c r="J126" s="73"/>
      <c r="K126" s="73"/>
      <c r="L126" s="55" t="e">
        <f t="shared" si="14"/>
        <v>#REF!</v>
      </c>
    </row>
    <row r="127" spans="2:12" ht="92.45" hidden="1" customHeight="1" x14ac:dyDescent="0.2">
      <c r="B127" s="96" t="s">
        <v>124</v>
      </c>
      <c r="C127" s="85" t="s">
        <v>120</v>
      </c>
      <c r="D127" s="58"/>
      <c r="E127" s="58"/>
      <c r="F127" s="73" t="e">
        <f>#REF!</f>
        <v>#REF!</v>
      </c>
      <c r="G127" s="73" t="e">
        <f>#REF!</f>
        <v>#REF!</v>
      </c>
      <c r="H127" s="73" t="e">
        <f>#REF!</f>
        <v>#REF!</v>
      </c>
      <c r="I127" s="73"/>
      <c r="J127" s="73"/>
      <c r="K127" s="73"/>
      <c r="L127" s="55" t="e">
        <f t="shared" si="14"/>
        <v>#REF!</v>
      </c>
    </row>
    <row r="128" spans="2:12" ht="89.25" hidden="1" x14ac:dyDescent="0.2">
      <c r="B128" s="97"/>
      <c r="C128" s="85" t="s">
        <v>86</v>
      </c>
      <c r="D128" s="58"/>
      <c r="E128" s="58"/>
      <c r="F128" s="73" t="e">
        <f>#REF!</f>
        <v>#REF!</v>
      </c>
      <c r="G128" s="73" t="e">
        <f>#REF!</f>
        <v>#REF!</v>
      </c>
      <c r="H128" s="73" t="e">
        <f>#REF!</f>
        <v>#REF!</v>
      </c>
      <c r="I128" s="73"/>
      <c r="J128" s="73"/>
      <c r="K128" s="73"/>
      <c r="L128" s="55" t="e">
        <f t="shared" si="14"/>
        <v>#REF!</v>
      </c>
    </row>
    <row r="129" spans="2:12" ht="89.25" hidden="1" x14ac:dyDescent="0.2">
      <c r="B129" s="97"/>
      <c r="C129" s="85" t="s">
        <v>87</v>
      </c>
      <c r="D129" s="58"/>
      <c r="E129" s="58"/>
      <c r="F129" s="73" t="e">
        <f>#REF!</f>
        <v>#REF!</v>
      </c>
      <c r="G129" s="73" t="e">
        <f>#REF!</f>
        <v>#REF!</v>
      </c>
      <c r="H129" s="73" t="e">
        <f>#REF!</f>
        <v>#REF!</v>
      </c>
      <c r="I129" s="73"/>
      <c r="J129" s="73"/>
      <c r="K129" s="73"/>
      <c r="L129" s="55" t="e">
        <f t="shared" si="14"/>
        <v>#REF!</v>
      </c>
    </row>
    <row r="130" spans="2:12" ht="102" hidden="1" x14ac:dyDescent="0.2">
      <c r="B130" s="98"/>
      <c r="C130" s="85" t="s">
        <v>88</v>
      </c>
      <c r="D130" s="58"/>
      <c r="E130" s="58"/>
      <c r="F130" s="73" t="e">
        <f>#REF!</f>
        <v>#REF!</v>
      </c>
      <c r="G130" s="73" t="e">
        <f>#REF!</f>
        <v>#REF!</v>
      </c>
      <c r="H130" s="73" t="e">
        <f>#REF!</f>
        <v>#REF!</v>
      </c>
      <c r="I130" s="73"/>
      <c r="J130" s="73"/>
      <c r="K130" s="73"/>
      <c r="L130" s="55" t="e">
        <f t="shared" si="14"/>
        <v>#REF!</v>
      </c>
    </row>
    <row r="131" spans="2:12" ht="39.6" hidden="1" customHeight="1" x14ac:dyDescent="0.2">
      <c r="B131" s="96" t="s">
        <v>111</v>
      </c>
      <c r="C131" s="85" t="s">
        <v>120</v>
      </c>
      <c r="D131" s="58"/>
      <c r="E131" s="58"/>
      <c r="F131" s="73" t="e">
        <f>#REF!</f>
        <v>#REF!</v>
      </c>
      <c r="G131" s="73" t="e">
        <f>#REF!</f>
        <v>#REF!</v>
      </c>
      <c r="H131" s="73" t="e">
        <f>#REF!</f>
        <v>#REF!</v>
      </c>
      <c r="I131" s="73"/>
      <c r="J131" s="73"/>
      <c r="K131" s="73"/>
      <c r="L131" s="55" t="e">
        <f t="shared" si="14"/>
        <v>#REF!</v>
      </c>
    </row>
    <row r="132" spans="2:12" ht="89.25" hidden="1" x14ac:dyDescent="0.2">
      <c r="B132" s="97"/>
      <c r="C132" s="85" t="s">
        <v>86</v>
      </c>
      <c r="D132" s="58"/>
      <c r="E132" s="58"/>
      <c r="F132" s="73" t="e">
        <f>#REF!</f>
        <v>#REF!</v>
      </c>
      <c r="G132" s="73" t="e">
        <f>#REF!</f>
        <v>#REF!</v>
      </c>
      <c r="H132" s="73" t="e">
        <f>#REF!</f>
        <v>#REF!</v>
      </c>
      <c r="I132" s="73"/>
      <c r="J132" s="73"/>
      <c r="K132" s="73"/>
      <c r="L132" s="55" t="e">
        <f t="shared" si="14"/>
        <v>#REF!</v>
      </c>
    </row>
    <row r="133" spans="2:12" ht="89.25" hidden="1" x14ac:dyDescent="0.2">
      <c r="B133" s="97"/>
      <c r="C133" s="85" t="s">
        <v>87</v>
      </c>
      <c r="D133" s="58"/>
      <c r="E133" s="58"/>
      <c r="F133" s="73" t="e">
        <f>#REF!</f>
        <v>#REF!</v>
      </c>
      <c r="G133" s="73" t="e">
        <f>#REF!</f>
        <v>#REF!</v>
      </c>
      <c r="H133" s="73" t="e">
        <f>#REF!</f>
        <v>#REF!</v>
      </c>
      <c r="I133" s="73"/>
      <c r="J133" s="73"/>
      <c r="K133" s="73"/>
      <c r="L133" s="55" t="e">
        <f t="shared" si="14"/>
        <v>#REF!</v>
      </c>
    </row>
    <row r="134" spans="2:12" ht="102" hidden="1" x14ac:dyDescent="0.2">
      <c r="B134" s="98"/>
      <c r="C134" s="85" t="s">
        <v>88</v>
      </c>
      <c r="D134" s="58"/>
      <c r="E134" s="58"/>
      <c r="F134" s="73" t="e">
        <f>#REF!</f>
        <v>#REF!</v>
      </c>
      <c r="G134" s="73" t="e">
        <f>#REF!</f>
        <v>#REF!</v>
      </c>
      <c r="H134" s="73" t="e">
        <f>#REF!</f>
        <v>#REF!</v>
      </c>
      <c r="I134" s="73"/>
      <c r="J134" s="73"/>
      <c r="K134" s="73"/>
      <c r="L134" s="55" t="e">
        <f t="shared" si="14"/>
        <v>#REF!</v>
      </c>
    </row>
    <row r="135" spans="2:12" ht="39.6" hidden="1" customHeight="1" x14ac:dyDescent="0.2">
      <c r="B135" s="96" t="s">
        <v>112</v>
      </c>
      <c r="C135" s="85" t="s">
        <v>120</v>
      </c>
      <c r="D135" s="58"/>
      <c r="E135" s="58"/>
      <c r="F135" s="73" t="e">
        <f>#REF!</f>
        <v>#REF!</v>
      </c>
      <c r="G135" s="73" t="e">
        <f>#REF!</f>
        <v>#REF!</v>
      </c>
      <c r="H135" s="73" t="e">
        <f>#REF!</f>
        <v>#REF!</v>
      </c>
      <c r="I135" s="73"/>
      <c r="J135" s="73"/>
      <c r="K135" s="73"/>
      <c r="L135" s="55" t="e">
        <f t="shared" si="14"/>
        <v>#REF!</v>
      </c>
    </row>
    <row r="136" spans="2:12" ht="89.25" hidden="1" x14ac:dyDescent="0.2">
      <c r="B136" s="97"/>
      <c r="C136" s="85" t="s">
        <v>86</v>
      </c>
      <c r="D136" s="58"/>
      <c r="E136" s="58"/>
      <c r="F136" s="73" t="e">
        <f>#REF!</f>
        <v>#REF!</v>
      </c>
      <c r="G136" s="73" t="e">
        <f>#REF!</f>
        <v>#REF!</v>
      </c>
      <c r="H136" s="73" t="e">
        <f>#REF!</f>
        <v>#REF!</v>
      </c>
      <c r="I136" s="73"/>
      <c r="J136" s="73"/>
      <c r="K136" s="73"/>
      <c r="L136" s="55" t="e">
        <f t="shared" si="14"/>
        <v>#REF!</v>
      </c>
    </row>
    <row r="137" spans="2:12" ht="89.25" hidden="1" x14ac:dyDescent="0.2">
      <c r="B137" s="97"/>
      <c r="C137" s="85" t="s">
        <v>87</v>
      </c>
      <c r="D137" s="58"/>
      <c r="E137" s="58"/>
      <c r="F137" s="73" t="e">
        <f>#REF!</f>
        <v>#REF!</v>
      </c>
      <c r="G137" s="73" t="e">
        <f>#REF!</f>
        <v>#REF!</v>
      </c>
      <c r="H137" s="73" t="e">
        <f>#REF!</f>
        <v>#REF!</v>
      </c>
      <c r="I137" s="73"/>
      <c r="J137" s="73"/>
      <c r="K137" s="73"/>
      <c r="L137" s="55" t="e">
        <f t="shared" ref="L137:L186" si="18">F137+G137+H137+I137+J137+K137</f>
        <v>#REF!</v>
      </c>
    </row>
    <row r="138" spans="2:12" ht="102" hidden="1" x14ac:dyDescent="0.2">
      <c r="B138" s="98"/>
      <c r="C138" s="85" t="s">
        <v>88</v>
      </c>
      <c r="D138" s="58"/>
      <c r="E138" s="58"/>
      <c r="F138" s="73" t="e">
        <f>#REF!</f>
        <v>#REF!</v>
      </c>
      <c r="G138" s="73" t="e">
        <f>#REF!</f>
        <v>#REF!</v>
      </c>
      <c r="H138" s="73" t="e">
        <f>#REF!</f>
        <v>#REF!</v>
      </c>
      <c r="I138" s="73"/>
      <c r="J138" s="73"/>
      <c r="K138" s="73"/>
      <c r="L138" s="55" t="e">
        <f t="shared" si="18"/>
        <v>#REF!</v>
      </c>
    </row>
    <row r="139" spans="2:12" ht="78.75" hidden="1" x14ac:dyDescent="0.2">
      <c r="B139" s="72" t="s">
        <v>113</v>
      </c>
      <c r="C139" s="85" t="s">
        <v>120</v>
      </c>
      <c r="D139" s="58"/>
      <c r="E139" s="58"/>
      <c r="F139" s="73" t="e">
        <f>#REF!</f>
        <v>#REF!</v>
      </c>
      <c r="G139" s="73" t="e">
        <f>#REF!</f>
        <v>#REF!</v>
      </c>
      <c r="H139" s="73" t="e">
        <f>#REF!</f>
        <v>#REF!</v>
      </c>
      <c r="I139" s="73"/>
      <c r="J139" s="73"/>
      <c r="K139" s="73"/>
      <c r="L139" s="55" t="e">
        <f t="shared" si="18"/>
        <v>#REF!</v>
      </c>
    </row>
    <row r="140" spans="2:12" ht="89.25" hidden="1" x14ac:dyDescent="0.2">
      <c r="B140" s="77"/>
      <c r="C140" s="85" t="s">
        <v>86</v>
      </c>
      <c r="D140" s="58"/>
      <c r="E140" s="58"/>
      <c r="F140" s="73" t="e">
        <f>#REF!</f>
        <v>#REF!</v>
      </c>
      <c r="G140" s="73" t="e">
        <f>#REF!</f>
        <v>#REF!</v>
      </c>
      <c r="H140" s="73" t="e">
        <f>#REF!</f>
        <v>#REF!</v>
      </c>
      <c r="I140" s="73"/>
      <c r="J140" s="73"/>
      <c r="K140" s="73"/>
      <c r="L140" s="55" t="e">
        <f t="shared" si="18"/>
        <v>#REF!</v>
      </c>
    </row>
    <row r="141" spans="2:12" ht="89.25" hidden="1" x14ac:dyDescent="0.2">
      <c r="B141" s="77"/>
      <c r="C141" s="85" t="s">
        <v>87</v>
      </c>
      <c r="D141" s="58"/>
      <c r="E141" s="58"/>
      <c r="F141" s="73" t="e">
        <f>#REF!</f>
        <v>#REF!</v>
      </c>
      <c r="G141" s="73" t="e">
        <f>#REF!</f>
        <v>#REF!</v>
      </c>
      <c r="H141" s="73" t="e">
        <f>#REF!</f>
        <v>#REF!</v>
      </c>
      <c r="I141" s="73"/>
      <c r="J141" s="73"/>
      <c r="K141" s="73"/>
      <c r="L141" s="55" t="e">
        <f t="shared" si="18"/>
        <v>#REF!</v>
      </c>
    </row>
    <row r="142" spans="2:12" ht="102" hidden="1" x14ac:dyDescent="0.2">
      <c r="B142" s="77"/>
      <c r="C142" s="85" t="s">
        <v>88</v>
      </c>
      <c r="D142" s="58"/>
      <c r="E142" s="58"/>
      <c r="F142" s="73" t="e">
        <f>#REF!</f>
        <v>#REF!</v>
      </c>
      <c r="G142" s="73" t="e">
        <f>#REF!</f>
        <v>#REF!</v>
      </c>
      <c r="H142" s="73" t="e">
        <f>#REF!</f>
        <v>#REF!</v>
      </c>
      <c r="I142" s="73"/>
      <c r="J142" s="73"/>
      <c r="K142" s="73"/>
      <c r="L142" s="55" t="e">
        <f t="shared" si="18"/>
        <v>#REF!</v>
      </c>
    </row>
    <row r="143" spans="2:12" ht="66" hidden="1" customHeight="1" x14ac:dyDescent="0.2">
      <c r="B143" s="96" t="s">
        <v>114</v>
      </c>
      <c r="C143" s="85" t="s">
        <v>120</v>
      </c>
      <c r="D143" s="58"/>
      <c r="E143" s="58"/>
      <c r="F143" s="73" t="e">
        <f>#REF!</f>
        <v>#REF!</v>
      </c>
      <c r="G143" s="73" t="e">
        <f>#REF!</f>
        <v>#REF!</v>
      </c>
      <c r="H143" s="73" t="e">
        <f>#REF!</f>
        <v>#REF!</v>
      </c>
      <c r="I143" s="73"/>
      <c r="J143" s="73"/>
      <c r="K143" s="73"/>
      <c r="L143" s="55" t="e">
        <f t="shared" si="18"/>
        <v>#REF!</v>
      </c>
    </row>
    <row r="144" spans="2:12" ht="89.25" hidden="1" x14ac:dyDescent="0.2">
      <c r="B144" s="97"/>
      <c r="C144" s="85" t="s">
        <v>86</v>
      </c>
      <c r="D144" s="58"/>
      <c r="E144" s="58"/>
      <c r="F144" s="73" t="e">
        <f>#REF!</f>
        <v>#REF!</v>
      </c>
      <c r="G144" s="73" t="e">
        <f>#REF!</f>
        <v>#REF!</v>
      </c>
      <c r="H144" s="73" t="e">
        <f>#REF!</f>
        <v>#REF!</v>
      </c>
      <c r="I144" s="73"/>
      <c r="J144" s="73"/>
      <c r="K144" s="73"/>
      <c r="L144" s="55" t="e">
        <f t="shared" si="18"/>
        <v>#REF!</v>
      </c>
    </row>
    <row r="145" spans="2:12" ht="89.25" hidden="1" x14ac:dyDescent="0.2">
      <c r="B145" s="97"/>
      <c r="C145" s="85" t="s">
        <v>87</v>
      </c>
      <c r="D145" s="58"/>
      <c r="E145" s="58"/>
      <c r="F145" s="73" t="e">
        <f>#REF!</f>
        <v>#REF!</v>
      </c>
      <c r="G145" s="73" t="e">
        <f>#REF!</f>
        <v>#REF!</v>
      </c>
      <c r="H145" s="73" t="e">
        <f>#REF!</f>
        <v>#REF!</v>
      </c>
      <c r="I145" s="73"/>
      <c r="J145" s="73"/>
      <c r="K145" s="73"/>
      <c r="L145" s="55" t="e">
        <f t="shared" si="18"/>
        <v>#REF!</v>
      </c>
    </row>
    <row r="146" spans="2:12" ht="102" hidden="1" x14ac:dyDescent="0.2">
      <c r="B146" s="98"/>
      <c r="C146" s="85" t="s">
        <v>88</v>
      </c>
      <c r="D146" s="58"/>
      <c r="E146" s="58"/>
      <c r="F146" s="73" t="e">
        <f>#REF!</f>
        <v>#REF!</v>
      </c>
      <c r="G146" s="73" t="e">
        <f>#REF!</f>
        <v>#REF!</v>
      </c>
      <c r="H146" s="73" t="e">
        <f>#REF!</f>
        <v>#REF!</v>
      </c>
      <c r="I146" s="73"/>
      <c r="J146" s="73"/>
      <c r="K146" s="73"/>
      <c r="L146" s="55" t="e">
        <f t="shared" si="18"/>
        <v>#REF!</v>
      </c>
    </row>
    <row r="147" spans="2:12" ht="52.9" hidden="1" customHeight="1" x14ac:dyDescent="0.2">
      <c r="B147" s="96" t="s">
        <v>115</v>
      </c>
      <c r="C147" s="85" t="s">
        <v>120</v>
      </c>
      <c r="D147" s="58"/>
      <c r="E147" s="58"/>
      <c r="F147" s="73" t="e">
        <f>#REF!</f>
        <v>#REF!</v>
      </c>
      <c r="G147" s="73" t="e">
        <f>#REF!</f>
        <v>#REF!</v>
      </c>
      <c r="H147" s="73" t="e">
        <f>#REF!</f>
        <v>#REF!</v>
      </c>
      <c r="I147" s="73"/>
      <c r="J147" s="73"/>
      <c r="K147" s="73"/>
      <c r="L147" s="55" t="e">
        <f t="shared" si="18"/>
        <v>#REF!</v>
      </c>
    </row>
    <row r="148" spans="2:12" ht="89.25" hidden="1" x14ac:dyDescent="0.2">
      <c r="B148" s="97"/>
      <c r="C148" s="85" t="s">
        <v>86</v>
      </c>
      <c r="D148" s="58"/>
      <c r="E148" s="58"/>
      <c r="F148" s="73" t="e">
        <f>#REF!</f>
        <v>#REF!</v>
      </c>
      <c r="G148" s="73" t="e">
        <f>#REF!</f>
        <v>#REF!</v>
      </c>
      <c r="H148" s="73" t="e">
        <f>#REF!</f>
        <v>#REF!</v>
      </c>
      <c r="I148" s="73"/>
      <c r="J148" s="73"/>
      <c r="K148" s="73"/>
      <c r="L148" s="55" t="e">
        <f t="shared" si="18"/>
        <v>#REF!</v>
      </c>
    </row>
    <row r="149" spans="2:12" ht="89.25" hidden="1" x14ac:dyDescent="0.2">
      <c r="B149" s="97"/>
      <c r="C149" s="85" t="s">
        <v>87</v>
      </c>
      <c r="D149" s="58"/>
      <c r="E149" s="58"/>
      <c r="F149" s="73" t="e">
        <f>#REF!</f>
        <v>#REF!</v>
      </c>
      <c r="G149" s="73" t="e">
        <f>#REF!</f>
        <v>#REF!</v>
      </c>
      <c r="H149" s="73" t="e">
        <f>#REF!</f>
        <v>#REF!</v>
      </c>
      <c r="I149" s="73"/>
      <c r="J149" s="73"/>
      <c r="K149" s="73"/>
      <c r="L149" s="55" t="e">
        <f t="shared" si="18"/>
        <v>#REF!</v>
      </c>
    </row>
    <row r="150" spans="2:12" ht="102" hidden="1" x14ac:dyDescent="0.2">
      <c r="B150" s="98"/>
      <c r="C150" s="85" t="s">
        <v>88</v>
      </c>
      <c r="D150" s="58"/>
      <c r="E150" s="58"/>
      <c r="F150" s="73" t="e">
        <f>#REF!</f>
        <v>#REF!</v>
      </c>
      <c r="G150" s="73" t="e">
        <f>#REF!</f>
        <v>#REF!</v>
      </c>
      <c r="H150" s="73" t="e">
        <f>#REF!</f>
        <v>#REF!</v>
      </c>
      <c r="I150" s="73"/>
      <c r="J150" s="73"/>
      <c r="K150" s="73"/>
      <c r="L150" s="55" t="e">
        <f t="shared" si="18"/>
        <v>#REF!</v>
      </c>
    </row>
    <row r="151" spans="2:12" ht="39.6" hidden="1" customHeight="1" x14ac:dyDescent="0.2">
      <c r="B151" s="96" t="s">
        <v>116</v>
      </c>
      <c r="C151" s="85" t="s">
        <v>120</v>
      </c>
      <c r="D151" s="58"/>
      <c r="E151" s="58"/>
      <c r="F151" s="73" t="e">
        <f>#REF!</f>
        <v>#REF!</v>
      </c>
      <c r="G151" s="73" t="e">
        <f>#REF!</f>
        <v>#REF!</v>
      </c>
      <c r="H151" s="73" t="e">
        <f>#REF!</f>
        <v>#REF!</v>
      </c>
      <c r="I151" s="73"/>
      <c r="J151" s="73"/>
      <c r="K151" s="73"/>
      <c r="L151" s="55" t="e">
        <f t="shared" si="18"/>
        <v>#REF!</v>
      </c>
    </row>
    <row r="152" spans="2:12" ht="89.25" hidden="1" x14ac:dyDescent="0.2">
      <c r="B152" s="97"/>
      <c r="C152" s="85" t="s">
        <v>86</v>
      </c>
      <c r="D152" s="58"/>
      <c r="E152" s="58"/>
      <c r="F152" s="73" t="e">
        <f>#REF!</f>
        <v>#REF!</v>
      </c>
      <c r="G152" s="73" t="e">
        <f>#REF!</f>
        <v>#REF!</v>
      </c>
      <c r="H152" s="73" t="e">
        <f>#REF!</f>
        <v>#REF!</v>
      </c>
      <c r="I152" s="73"/>
      <c r="J152" s="73"/>
      <c r="K152" s="73"/>
      <c r="L152" s="55" t="e">
        <f t="shared" si="18"/>
        <v>#REF!</v>
      </c>
    </row>
    <row r="153" spans="2:12" ht="89.25" hidden="1" x14ac:dyDescent="0.2">
      <c r="B153" s="97"/>
      <c r="C153" s="85" t="s">
        <v>87</v>
      </c>
      <c r="D153" s="58"/>
      <c r="E153" s="58"/>
      <c r="F153" s="73" t="e">
        <f>#REF!</f>
        <v>#REF!</v>
      </c>
      <c r="G153" s="73" t="e">
        <f>#REF!</f>
        <v>#REF!</v>
      </c>
      <c r="H153" s="73" t="e">
        <f>#REF!</f>
        <v>#REF!</v>
      </c>
      <c r="I153" s="73"/>
      <c r="J153" s="73"/>
      <c r="K153" s="73"/>
      <c r="L153" s="55" t="e">
        <f t="shared" si="18"/>
        <v>#REF!</v>
      </c>
    </row>
    <row r="154" spans="2:12" ht="102" hidden="1" x14ac:dyDescent="0.2">
      <c r="B154" s="98"/>
      <c r="C154" s="85" t="s">
        <v>88</v>
      </c>
      <c r="D154" s="58"/>
      <c r="E154" s="58"/>
      <c r="F154" s="73" t="e">
        <f>#REF!</f>
        <v>#REF!</v>
      </c>
      <c r="G154" s="73" t="e">
        <f>#REF!</f>
        <v>#REF!</v>
      </c>
      <c r="H154" s="73" t="e">
        <f>#REF!</f>
        <v>#REF!</v>
      </c>
      <c r="I154" s="73"/>
      <c r="J154" s="73"/>
      <c r="K154" s="73"/>
      <c r="L154" s="55" t="e">
        <f t="shared" si="18"/>
        <v>#REF!</v>
      </c>
    </row>
    <row r="155" spans="2:12" ht="52.9" hidden="1" customHeight="1" x14ac:dyDescent="0.2">
      <c r="B155" s="96" t="s">
        <v>117</v>
      </c>
      <c r="C155" s="85" t="s">
        <v>120</v>
      </c>
      <c r="D155" s="58"/>
      <c r="E155" s="58"/>
      <c r="F155" s="73" t="e">
        <f>#REF!</f>
        <v>#REF!</v>
      </c>
      <c r="G155" s="73" t="e">
        <f>#REF!</f>
        <v>#REF!</v>
      </c>
      <c r="H155" s="73" t="e">
        <f>#REF!</f>
        <v>#REF!</v>
      </c>
      <c r="I155" s="73"/>
      <c r="J155" s="73"/>
      <c r="K155" s="73"/>
      <c r="L155" s="55" t="e">
        <f t="shared" si="18"/>
        <v>#REF!</v>
      </c>
    </row>
    <row r="156" spans="2:12" ht="89.25" hidden="1" x14ac:dyDescent="0.2">
      <c r="B156" s="97"/>
      <c r="C156" s="85" t="s">
        <v>86</v>
      </c>
      <c r="D156" s="58"/>
      <c r="E156" s="58"/>
      <c r="F156" s="73" t="e">
        <f>#REF!</f>
        <v>#REF!</v>
      </c>
      <c r="G156" s="73" t="e">
        <f>#REF!</f>
        <v>#REF!</v>
      </c>
      <c r="H156" s="73" t="e">
        <f>#REF!</f>
        <v>#REF!</v>
      </c>
      <c r="I156" s="73"/>
      <c r="J156" s="73"/>
      <c r="K156" s="73"/>
      <c r="L156" s="55" t="e">
        <f t="shared" si="18"/>
        <v>#REF!</v>
      </c>
    </row>
    <row r="157" spans="2:12" ht="89.25" hidden="1" x14ac:dyDescent="0.2">
      <c r="B157" s="97"/>
      <c r="C157" s="85" t="s">
        <v>87</v>
      </c>
      <c r="D157" s="58"/>
      <c r="E157" s="58"/>
      <c r="F157" s="73" t="e">
        <f>#REF!</f>
        <v>#REF!</v>
      </c>
      <c r="G157" s="73" t="e">
        <f>#REF!</f>
        <v>#REF!</v>
      </c>
      <c r="H157" s="73" t="e">
        <f>#REF!</f>
        <v>#REF!</v>
      </c>
      <c r="I157" s="73"/>
      <c r="J157" s="73"/>
      <c r="K157" s="73"/>
      <c r="L157" s="55" t="e">
        <f t="shared" si="18"/>
        <v>#REF!</v>
      </c>
    </row>
    <row r="158" spans="2:12" ht="102" hidden="1" x14ac:dyDescent="0.2">
      <c r="B158" s="98"/>
      <c r="C158" s="85" t="s">
        <v>88</v>
      </c>
      <c r="D158" s="58"/>
      <c r="E158" s="58"/>
      <c r="F158" s="73" t="e">
        <f>#REF!</f>
        <v>#REF!</v>
      </c>
      <c r="G158" s="73" t="e">
        <f>#REF!</f>
        <v>#REF!</v>
      </c>
      <c r="H158" s="73" t="e">
        <f>#REF!</f>
        <v>#REF!</v>
      </c>
      <c r="I158" s="73"/>
      <c r="J158" s="73"/>
      <c r="K158" s="73"/>
      <c r="L158" s="55" t="e">
        <f t="shared" si="18"/>
        <v>#REF!</v>
      </c>
    </row>
    <row r="159" spans="2:12" ht="52.9" hidden="1" customHeight="1" x14ac:dyDescent="0.2">
      <c r="B159" s="96" t="s">
        <v>118</v>
      </c>
      <c r="C159" s="85" t="s">
        <v>120</v>
      </c>
      <c r="D159" s="58"/>
      <c r="E159" s="58"/>
      <c r="F159" s="73" t="e">
        <f>#REF!</f>
        <v>#REF!</v>
      </c>
      <c r="G159" s="73" t="e">
        <f>#REF!</f>
        <v>#REF!</v>
      </c>
      <c r="H159" s="73" t="e">
        <f>#REF!</f>
        <v>#REF!</v>
      </c>
      <c r="I159" s="73"/>
      <c r="J159" s="73"/>
      <c r="K159" s="73"/>
      <c r="L159" s="55" t="e">
        <f t="shared" si="18"/>
        <v>#REF!</v>
      </c>
    </row>
    <row r="160" spans="2:12" ht="89.25" hidden="1" x14ac:dyDescent="0.2">
      <c r="B160" s="97"/>
      <c r="C160" s="85" t="s">
        <v>86</v>
      </c>
      <c r="D160" s="58"/>
      <c r="E160" s="58"/>
      <c r="F160" s="73" t="e">
        <f>#REF!</f>
        <v>#REF!</v>
      </c>
      <c r="G160" s="73" t="e">
        <f>#REF!</f>
        <v>#REF!</v>
      </c>
      <c r="H160" s="73" t="e">
        <f>#REF!</f>
        <v>#REF!</v>
      </c>
      <c r="I160" s="73"/>
      <c r="J160" s="73"/>
      <c r="K160" s="73"/>
      <c r="L160" s="55" t="e">
        <f t="shared" si="18"/>
        <v>#REF!</v>
      </c>
    </row>
    <row r="161" spans="2:12" ht="89.25" hidden="1" x14ac:dyDescent="0.2">
      <c r="B161" s="97"/>
      <c r="C161" s="85" t="s">
        <v>87</v>
      </c>
      <c r="D161" s="58"/>
      <c r="E161" s="58"/>
      <c r="F161" s="73" t="e">
        <f>#REF!</f>
        <v>#REF!</v>
      </c>
      <c r="G161" s="73" t="e">
        <f>#REF!</f>
        <v>#REF!</v>
      </c>
      <c r="H161" s="73" t="e">
        <f>#REF!</f>
        <v>#REF!</v>
      </c>
      <c r="I161" s="73"/>
      <c r="J161" s="73"/>
      <c r="K161" s="73"/>
      <c r="L161" s="55" t="e">
        <f t="shared" si="18"/>
        <v>#REF!</v>
      </c>
    </row>
    <row r="162" spans="2:12" ht="102" hidden="1" x14ac:dyDescent="0.2">
      <c r="B162" s="98"/>
      <c r="C162" s="86" t="s">
        <v>88</v>
      </c>
      <c r="D162" s="58"/>
      <c r="E162" s="58"/>
      <c r="F162" s="73" t="e">
        <f>#REF!</f>
        <v>#REF!</v>
      </c>
      <c r="G162" s="73" t="e">
        <f>#REF!</f>
        <v>#REF!</v>
      </c>
      <c r="H162" s="73" t="e">
        <f>#REF!</f>
        <v>#REF!</v>
      </c>
      <c r="I162" s="73"/>
      <c r="J162" s="73"/>
      <c r="K162" s="73"/>
      <c r="L162" s="55" t="e">
        <f t="shared" si="18"/>
        <v>#REF!</v>
      </c>
    </row>
    <row r="163" spans="2:12" ht="76.5" hidden="1" x14ac:dyDescent="0.2">
      <c r="B163" s="103" t="s">
        <v>119</v>
      </c>
      <c r="C163" s="91" t="s">
        <v>120</v>
      </c>
      <c r="D163" s="75"/>
      <c r="E163" s="75"/>
      <c r="F163" s="76" t="e">
        <f>'Прогнозная оценка'!#REF!</f>
        <v>#REF!</v>
      </c>
      <c r="G163" s="73" t="e">
        <f>'Прогнозная оценка'!#REF!</f>
        <v>#REF!</v>
      </c>
      <c r="H163" s="76" t="e">
        <f>'Прогнозная оценка'!#REF!</f>
        <v>#REF!</v>
      </c>
      <c r="I163" s="73"/>
      <c r="J163" s="76"/>
      <c r="K163" s="76"/>
      <c r="L163" s="55" t="e">
        <f t="shared" si="18"/>
        <v>#REF!</v>
      </c>
    </row>
    <row r="164" spans="2:12" ht="89.25" hidden="1" x14ac:dyDescent="0.2">
      <c r="B164" s="104"/>
      <c r="C164" s="91" t="s">
        <v>86</v>
      </c>
      <c r="D164" s="75"/>
      <c r="E164" s="75"/>
      <c r="F164" s="76" t="e">
        <f t="shared" ref="F164:H166" si="19">F163</f>
        <v>#REF!</v>
      </c>
      <c r="G164" s="73" t="e">
        <f t="shared" si="19"/>
        <v>#REF!</v>
      </c>
      <c r="H164" s="76" t="e">
        <f t="shared" si="19"/>
        <v>#REF!</v>
      </c>
      <c r="I164" s="73"/>
      <c r="J164" s="76"/>
      <c r="K164" s="76"/>
      <c r="L164" s="55" t="e">
        <f t="shared" si="18"/>
        <v>#REF!</v>
      </c>
    </row>
    <row r="165" spans="2:12" ht="89.25" hidden="1" x14ac:dyDescent="0.2">
      <c r="B165" s="104"/>
      <c r="C165" s="91" t="s">
        <v>87</v>
      </c>
      <c r="D165" s="75"/>
      <c r="E165" s="75"/>
      <c r="F165" s="76" t="e">
        <f t="shared" si="19"/>
        <v>#REF!</v>
      </c>
      <c r="G165" s="73" t="e">
        <f t="shared" si="19"/>
        <v>#REF!</v>
      </c>
      <c r="H165" s="76" t="e">
        <f t="shared" si="19"/>
        <v>#REF!</v>
      </c>
      <c r="I165" s="73"/>
      <c r="J165" s="76"/>
      <c r="K165" s="76"/>
      <c r="L165" s="55" t="e">
        <f t="shared" si="18"/>
        <v>#REF!</v>
      </c>
    </row>
    <row r="166" spans="2:12" ht="102" hidden="1" x14ac:dyDescent="0.2">
      <c r="B166" s="105"/>
      <c r="C166" s="92" t="s">
        <v>88</v>
      </c>
      <c r="D166" s="75"/>
      <c r="E166" s="75"/>
      <c r="F166" s="76" t="e">
        <f t="shared" si="19"/>
        <v>#REF!</v>
      </c>
      <c r="G166" s="73" t="e">
        <f t="shared" si="19"/>
        <v>#REF!</v>
      </c>
      <c r="H166" s="76" t="e">
        <f t="shared" si="19"/>
        <v>#REF!</v>
      </c>
      <c r="I166" s="73"/>
      <c r="J166" s="76"/>
      <c r="K166" s="76"/>
      <c r="L166" s="55" t="e">
        <f t="shared" si="18"/>
        <v>#REF!</v>
      </c>
    </row>
    <row r="167" spans="2:12" ht="15.75" x14ac:dyDescent="0.2">
      <c r="B167" s="96" t="s">
        <v>136</v>
      </c>
      <c r="C167" s="49" t="s">
        <v>81</v>
      </c>
      <c r="D167" s="70"/>
      <c r="E167" s="70"/>
      <c r="F167" s="74">
        <f>F168</f>
        <v>0</v>
      </c>
      <c r="G167" s="74">
        <f t="shared" ref="G167:K167" si="20">G168</f>
        <v>0</v>
      </c>
      <c r="H167" s="74">
        <f t="shared" si="20"/>
        <v>0</v>
      </c>
      <c r="I167" s="74">
        <f t="shared" si="20"/>
        <v>0</v>
      </c>
      <c r="J167" s="74">
        <f t="shared" si="20"/>
        <v>0</v>
      </c>
      <c r="K167" s="74">
        <f t="shared" si="20"/>
        <v>0</v>
      </c>
      <c r="L167" s="55">
        <f t="shared" si="18"/>
        <v>0</v>
      </c>
    </row>
    <row r="168" spans="2:12" ht="89.25" x14ac:dyDescent="0.2">
      <c r="B168" s="97"/>
      <c r="C168" s="85" t="s">
        <v>128</v>
      </c>
      <c r="D168" s="58"/>
      <c r="E168" s="58"/>
      <c r="F168" s="73">
        <v>0</v>
      </c>
      <c r="G168" s="73">
        <v>0</v>
      </c>
      <c r="H168" s="73">
        <v>0</v>
      </c>
      <c r="I168" s="73">
        <v>0</v>
      </c>
      <c r="J168" s="73">
        <v>0</v>
      </c>
      <c r="K168" s="73">
        <v>0</v>
      </c>
      <c r="L168" s="55">
        <f t="shared" si="18"/>
        <v>0</v>
      </c>
    </row>
    <row r="169" spans="2:12" ht="63.75" x14ac:dyDescent="0.2">
      <c r="B169" s="97"/>
      <c r="C169" s="85" t="s">
        <v>148</v>
      </c>
      <c r="D169" s="58"/>
      <c r="E169" s="58"/>
      <c r="F169" s="73"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55">
        <f t="shared" si="18"/>
        <v>0</v>
      </c>
    </row>
    <row r="170" spans="2:12" ht="63.75" x14ac:dyDescent="0.2">
      <c r="B170" s="97"/>
      <c r="C170" s="85" t="s">
        <v>149</v>
      </c>
      <c r="D170" s="58"/>
      <c r="E170" s="58"/>
      <c r="F170" s="73"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55">
        <f t="shared" si="18"/>
        <v>0</v>
      </c>
    </row>
    <row r="171" spans="2:12" ht="76.5" x14ac:dyDescent="0.2">
      <c r="B171" s="98"/>
      <c r="C171" s="90" t="s">
        <v>150</v>
      </c>
      <c r="D171" s="58"/>
      <c r="E171" s="58"/>
      <c r="F171" s="73">
        <v>0</v>
      </c>
      <c r="G171" s="73">
        <v>0</v>
      </c>
      <c r="H171" s="73">
        <v>0</v>
      </c>
      <c r="I171" s="73">
        <v>0</v>
      </c>
      <c r="J171" s="73">
        <v>0</v>
      </c>
      <c r="K171" s="73">
        <v>0</v>
      </c>
      <c r="L171" s="55">
        <f t="shared" si="18"/>
        <v>0</v>
      </c>
    </row>
    <row r="172" spans="2:12" ht="12.75" customHeight="1" x14ac:dyDescent="0.2">
      <c r="B172" s="96" t="s">
        <v>142</v>
      </c>
      <c r="C172" s="49" t="s">
        <v>81</v>
      </c>
      <c r="D172" s="70"/>
      <c r="E172" s="70"/>
      <c r="F172" s="74">
        <f>F173</f>
        <v>19.75</v>
      </c>
      <c r="G172" s="74">
        <f t="shared" ref="G172:K172" si="21">G173</f>
        <v>0</v>
      </c>
      <c r="H172" s="74">
        <f t="shared" si="21"/>
        <v>0</v>
      </c>
      <c r="I172" s="74">
        <f t="shared" si="21"/>
        <v>0</v>
      </c>
      <c r="J172" s="74">
        <f t="shared" si="21"/>
        <v>0</v>
      </c>
      <c r="K172" s="74">
        <f t="shared" si="21"/>
        <v>0</v>
      </c>
      <c r="L172" s="55">
        <f t="shared" si="18"/>
        <v>19.75</v>
      </c>
    </row>
    <row r="173" spans="2:12" ht="89.25" x14ac:dyDescent="0.2">
      <c r="B173" s="97"/>
      <c r="C173" s="85" t="s">
        <v>128</v>
      </c>
      <c r="D173" s="58"/>
      <c r="E173" s="58"/>
      <c r="F173" s="73">
        <v>19.75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55">
        <f t="shared" si="18"/>
        <v>19.75</v>
      </c>
    </row>
    <row r="174" spans="2:12" ht="63.75" x14ac:dyDescent="0.2">
      <c r="B174" s="97"/>
      <c r="C174" s="85" t="s">
        <v>148</v>
      </c>
      <c r="D174" s="58"/>
      <c r="E174" s="58"/>
      <c r="F174" s="73">
        <v>19.75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55">
        <f t="shared" si="18"/>
        <v>19.75</v>
      </c>
    </row>
    <row r="175" spans="2:12" ht="63.75" x14ac:dyDescent="0.2">
      <c r="B175" s="97"/>
      <c r="C175" s="85" t="s">
        <v>149</v>
      </c>
      <c r="D175" s="58"/>
      <c r="E175" s="58"/>
      <c r="F175" s="73">
        <v>19.75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55">
        <f t="shared" si="18"/>
        <v>19.75</v>
      </c>
    </row>
    <row r="176" spans="2:12" ht="76.5" x14ac:dyDescent="0.2">
      <c r="B176" s="98"/>
      <c r="C176" s="90" t="s">
        <v>150</v>
      </c>
      <c r="D176" s="58"/>
      <c r="E176" s="58"/>
      <c r="F176" s="73">
        <v>19.75</v>
      </c>
      <c r="G176" s="73">
        <v>0</v>
      </c>
      <c r="H176" s="73">
        <v>0</v>
      </c>
      <c r="I176" s="73">
        <v>0</v>
      </c>
      <c r="J176" s="73">
        <v>0</v>
      </c>
      <c r="K176" s="73">
        <v>0</v>
      </c>
      <c r="L176" s="55">
        <f t="shared" si="18"/>
        <v>19.75</v>
      </c>
    </row>
    <row r="177" spans="2:12" ht="15.75" x14ac:dyDescent="0.2">
      <c r="B177" s="96" t="s">
        <v>143</v>
      </c>
      <c r="C177" s="93" t="s">
        <v>81</v>
      </c>
      <c r="D177" s="58"/>
      <c r="E177" s="58"/>
      <c r="F177" s="74">
        <f>F178+F179+F180+F181</f>
        <v>0</v>
      </c>
      <c r="G177" s="74">
        <f t="shared" ref="G177:K177" si="22">G178+G179+G180+G181</f>
        <v>220.8</v>
      </c>
      <c r="H177" s="74">
        <f t="shared" si="22"/>
        <v>0</v>
      </c>
      <c r="I177" s="74">
        <f t="shared" si="22"/>
        <v>0</v>
      </c>
      <c r="J177" s="74">
        <f t="shared" si="22"/>
        <v>0</v>
      </c>
      <c r="K177" s="74">
        <f t="shared" si="22"/>
        <v>0</v>
      </c>
      <c r="L177" s="55">
        <f t="shared" si="18"/>
        <v>220.8</v>
      </c>
    </row>
    <row r="178" spans="2:12" ht="89.25" x14ac:dyDescent="0.2">
      <c r="B178" s="97"/>
      <c r="C178" s="85" t="s">
        <v>128</v>
      </c>
      <c r="D178" s="58"/>
      <c r="E178" s="58"/>
      <c r="F178" s="73">
        <v>0</v>
      </c>
      <c r="G178" s="73">
        <v>55.2</v>
      </c>
      <c r="H178" s="73">
        <v>0</v>
      </c>
      <c r="I178" s="73">
        <v>0</v>
      </c>
      <c r="J178" s="73">
        <v>0</v>
      </c>
      <c r="K178" s="73">
        <v>0</v>
      </c>
      <c r="L178" s="55">
        <f t="shared" si="18"/>
        <v>55.2</v>
      </c>
    </row>
    <row r="179" spans="2:12" ht="63.75" x14ac:dyDescent="0.2">
      <c r="B179" s="97"/>
      <c r="C179" s="85" t="s">
        <v>148</v>
      </c>
      <c r="D179" s="58"/>
      <c r="E179" s="58"/>
      <c r="F179" s="73">
        <v>0</v>
      </c>
      <c r="G179" s="73">
        <v>55.2</v>
      </c>
      <c r="H179" s="73">
        <v>0</v>
      </c>
      <c r="I179" s="73">
        <v>0</v>
      </c>
      <c r="J179" s="73">
        <v>0</v>
      </c>
      <c r="K179" s="73">
        <v>0</v>
      </c>
      <c r="L179" s="55">
        <f t="shared" si="18"/>
        <v>55.2</v>
      </c>
    </row>
    <row r="180" spans="2:12" ht="63.75" x14ac:dyDescent="0.2">
      <c r="B180" s="97"/>
      <c r="C180" s="85" t="s">
        <v>152</v>
      </c>
      <c r="D180" s="58"/>
      <c r="E180" s="58"/>
      <c r="F180" s="73">
        <v>0</v>
      </c>
      <c r="G180" s="73">
        <v>55.2</v>
      </c>
      <c r="H180" s="73">
        <v>0</v>
      </c>
      <c r="I180" s="73">
        <v>0</v>
      </c>
      <c r="J180" s="73">
        <v>0</v>
      </c>
      <c r="K180" s="73">
        <v>0</v>
      </c>
      <c r="L180" s="55">
        <f t="shared" si="18"/>
        <v>55.2</v>
      </c>
    </row>
    <row r="181" spans="2:12" ht="76.5" x14ac:dyDescent="0.2">
      <c r="B181" s="98"/>
      <c r="C181" s="90" t="s">
        <v>150</v>
      </c>
      <c r="D181" s="58"/>
      <c r="E181" s="58"/>
      <c r="F181" s="73">
        <v>0</v>
      </c>
      <c r="G181" s="73">
        <v>55.2</v>
      </c>
      <c r="H181" s="73">
        <v>0</v>
      </c>
      <c r="I181" s="73">
        <v>0</v>
      </c>
      <c r="J181" s="73">
        <v>0</v>
      </c>
      <c r="K181" s="73">
        <v>0</v>
      </c>
      <c r="L181" s="55">
        <f t="shared" si="18"/>
        <v>55.2</v>
      </c>
    </row>
    <row r="182" spans="2:12" ht="12.75" customHeight="1" x14ac:dyDescent="0.2">
      <c r="B182" s="96" t="s">
        <v>139</v>
      </c>
      <c r="C182" s="49" t="s">
        <v>81</v>
      </c>
      <c r="D182" s="70"/>
      <c r="E182" s="70"/>
      <c r="F182" s="74">
        <f>F183</f>
        <v>0</v>
      </c>
      <c r="G182" s="74">
        <f t="shared" ref="G182:K182" si="23">G183</f>
        <v>18.8</v>
      </c>
      <c r="H182" s="74">
        <f t="shared" si="23"/>
        <v>0</v>
      </c>
      <c r="I182" s="74">
        <f t="shared" si="23"/>
        <v>0</v>
      </c>
      <c r="J182" s="74">
        <f t="shared" si="23"/>
        <v>0</v>
      </c>
      <c r="K182" s="74">
        <f t="shared" si="23"/>
        <v>0</v>
      </c>
      <c r="L182" s="55">
        <f t="shared" si="18"/>
        <v>18.8</v>
      </c>
    </row>
    <row r="183" spans="2:12" ht="89.25" x14ac:dyDescent="0.2">
      <c r="B183" s="97"/>
      <c r="C183" s="85" t="s">
        <v>128</v>
      </c>
      <c r="D183" s="58"/>
      <c r="E183" s="58"/>
      <c r="F183" s="73">
        <v>0</v>
      </c>
      <c r="G183" s="73">
        <v>18.8</v>
      </c>
      <c r="H183" s="73">
        <v>0</v>
      </c>
      <c r="I183" s="73">
        <v>0</v>
      </c>
      <c r="J183" s="73">
        <v>0</v>
      </c>
      <c r="K183" s="73">
        <v>0</v>
      </c>
      <c r="L183" s="55">
        <f t="shared" si="18"/>
        <v>18.8</v>
      </c>
    </row>
    <row r="184" spans="2:12" ht="63.75" x14ac:dyDescent="0.2">
      <c r="B184" s="97"/>
      <c r="C184" s="85" t="s">
        <v>148</v>
      </c>
      <c r="D184" s="58"/>
      <c r="E184" s="58"/>
      <c r="F184" s="73">
        <v>0</v>
      </c>
      <c r="G184" s="73">
        <v>18.8</v>
      </c>
      <c r="H184" s="73">
        <v>0</v>
      </c>
      <c r="I184" s="73">
        <v>0</v>
      </c>
      <c r="J184" s="73">
        <v>0</v>
      </c>
      <c r="K184" s="73">
        <v>0</v>
      </c>
      <c r="L184" s="55">
        <f t="shared" si="18"/>
        <v>18.8</v>
      </c>
    </row>
    <row r="185" spans="2:12" ht="63.75" x14ac:dyDescent="0.2">
      <c r="B185" s="97"/>
      <c r="C185" s="85" t="s">
        <v>149</v>
      </c>
      <c r="D185" s="58"/>
      <c r="E185" s="58"/>
      <c r="F185" s="73">
        <v>0</v>
      </c>
      <c r="G185" s="73">
        <v>18.8</v>
      </c>
      <c r="H185" s="73">
        <v>0</v>
      </c>
      <c r="I185" s="73">
        <v>0</v>
      </c>
      <c r="J185" s="73">
        <v>0</v>
      </c>
      <c r="K185" s="73">
        <v>0</v>
      </c>
      <c r="L185" s="55">
        <f t="shared" si="18"/>
        <v>18.8</v>
      </c>
    </row>
    <row r="186" spans="2:12" ht="76.5" x14ac:dyDescent="0.2">
      <c r="B186" s="98"/>
      <c r="C186" s="90" t="s">
        <v>150</v>
      </c>
      <c r="D186" s="58"/>
      <c r="E186" s="58"/>
      <c r="F186" s="73">
        <v>0</v>
      </c>
      <c r="G186" s="73">
        <v>18.8</v>
      </c>
      <c r="H186" s="73">
        <v>0</v>
      </c>
      <c r="I186" s="73">
        <v>0</v>
      </c>
      <c r="J186" s="73">
        <v>0</v>
      </c>
      <c r="K186" s="73">
        <v>0</v>
      </c>
      <c r="L186" s="55">
        <f t="shared" si="18"/>
        <v>18.8</v>
      </c>
    </row>
    <row r="187" spans="2:12" x14ac:dyDescent="0.2">
      <c r="B187" s="39"/>
      <c r="C187" s="35"/>
      <c r="D187" s="4"/>
      <c r="E187" s="4"/>
      <c r="F187" s="38"/>
      <c r="G187" s="38"/>
      <c r="H187" s="38"/>
      <c r="I187" s="38"/>
      <c r="J187" s="38"/>
      <c r="K187" s="38"/>
      <c r="L187" s="40"/>
    </row>
    <row r="188" spans="2:12" x14ac:dyDescent="0.2">
      <c r="B188" s="39"/>
      <c r="C188" s="35"/>
      <c r="D188" s="4"/>
      <c r="E188" s="4"/>
      <c r="F188" s="38"/>
      <c r="G188" s="38"/>
      <c r="H188" s="38"/>
      <c r="I188" s="38"/>
      <c r="J188" s="38"/>
      <c r="K188" s="38"/>
      <c r="L188" s="40"/>
    </row>
    <row r="189" spans="2:12" x14ac:dyDescent="0.2">
      <c r="H189" s="38"/>
      <c r="I189" s="38"/>
      <c r="J189" s="38"/>
      <c r="K189" s="38"/>
    </row>
    <row r="190" spans="2:12" x14ac:dyDescent="0.2">
      <c r="H190" s="38"/>
      <c r="I190" s="38"/>
      <c r="J190" s="38"/>
      <c r="K190" s="38"/>
    </row>
    <row r="191" spans="2:12" x14ac:dyDescent="0.2">
      <c r="H191" s="38"/>
      <c r="I191" s="38"/>
      <c r="J191" s="38"/>
      <c r="K191" s="38"/>
    </row>
    <row r="192" spans="2:12" x14ac:dyDescent="0.2">
      <c r="H192" s="38"/>
      <c r="I192" s="38"/>
      <c r="J192" s="38"/>
      <c r="K192" s="38"/>
    </row>
    <row r="193" spans="8:11" x14ac:dyDescent="0.2">
      <c r="H193" s="38"/>
      <c r="I193" s="38"/>
      <c r="J193" s="38"/>
      <c r="K193" s="38"/>
    </row>
    <row r="194" spans="8:11" x14ac:dyDescent="0.2">
      <c r="H194" s="38"/>
      <c r="I194" s="38"/>
      <c r="J194" s="38"/>
      <c r="K194" s="38"/>
    </row>
    <row r="195" spans="8:11" x14ac:dyDescent="0.2">
      <c r="H195" s="38"/>
      <c r="I195" s="38"/>
      <c r="J195" s="38"/>
      <c r="K195" s="38"/>
    </row>
    <row r="196" spans="8:11" x14ac:dyDescent="0.2">
      <c r="H196" s="38"/>
      <c r="I196" s="38"/>
      <c r="J196" s="38"/>
      <c r="K196" s="38"/>
    </row>
    <row r="197" spans="8:11" x14ac:dyDescent="0.2">
      <c r="H197" s="38"/>
      <c r="I197" s="38"/>
      <c r="J197" s="38"/>
      <c r="K197" s="38"/>
    </row>
    <row r="198" spans="8:11" x14ac:dyDescent="0.2">
      <c r="H198" s="38"/>
      <c r="I198" s="38"/>
      <c r="J198" s="38"/>
      <c r="K198" s="38"/>
    </row>
    <row r="199" spans="8:11" x14ac:dyDescent="0.2">
      <c r="H199" s="38"/>
      <c r="I199" s="38"/>
      <c r="J199" s="38"/>
      <c r="K199" s="38"/>
    </row>
    <row r="200" spans="8:11" x14ac:dyDescent="0.2">
      <c r="H200" s="38"/>
      <c r="I200" s="38"/>
      <c r="J200" s="38"/>
      <c r="K200" s="38"/>
    </row>
    <row r="201" spans="8:11" x14ac:dyDescent="0.2">
      <c r="H201" s="38"/>
      <c r="I201" s="38"/>
      <c r="J201" s="38"/>
      <c r="K201" s="38"/>
    </row>
    <row r="202" spans="8:11" x14ac:dyDescent="0.2">
      <c r="H202" s="38"/>
      <c r="I202" s="38"/>
      <c r="J202" s="38"/>
      <c r="K202" s="38"/>
    </row>
    <row r="203" spans="8:11" x14ac:dyDescent="0.2">
      <c r="H203" s="38"/>
      <c r="I203" s="38"/>
      <c r="J203" s="38"/>
      <c r="K203" s="38"/>
    </row>
    <row r="204" spans="8:11" x14ac:dyDescent="0.2">
      <c r="H204" s="38"/>
      <c r="I204" s="38"/>
      <c r="J204" s="38"/>
      <c r="K204" s="38"/>
    </row>
    <row r="205" spans="8:11" x14ac:dyDescent="0.2">
      <c r="H205" s="38"/>
      <c r="I205" s="38"/>
      <c r="J205" s="38"/>
      <c r="K205" s="38"/>
    </row>
    <row r="206" spans="8:11" x14ac:dyDescent="0.2">
      <c r="H206" s="38"/>
      <c r="I206" s="38"/>
      <c r="J206" s="38"/>
      <c r="K206" s="38"/>
    </row>
    <row r="207" spans="8:11" x14ac:dyDescent="0.2">
      <c r="H207" s="38"/>
      <c r="I207" s="38"/>
      <c r="J207" s="38"/>
      <c r="K207" s="38"/>
    </row>
    <row r="208" spans="8:11" x14ac:dyDescent="0.2">
      <c r="H208" s="38"/>
      <c r="I208" s="38"/>
      <c r="J208" s="38"/>
      <c r="K208" s="38"/>
    </row>
    <row r="209" spans="8:11" x14ac:dyDescent="0.2">
      <c r="H209" s="38"/>
      <c r="I209" s="38"/>
      <c r="J209" s="38"/>
      <c r="K209" s="38"/>
    </row>
    <row r="210" spans="8:11" x14ac:dyDescent="0.2">
      <c r="H210" s="38"/>
      <c r="I210" s="38"/>
      <c r="J210" s="38"/>
      <c r="K210" s="38"/>
    </row>
    <row r="211" spans="8:11" x14ac:dyDescent="0.2">
      <c r="H211" s="38"/>
      <c r="I211" s="38"/>
      <c r="J211" s="38"/>
      <c r="K211" s="38"/>
    </row>
    <row r="212" spans="8:11" x14ac:dyDescent="0.2">
      <c r="H212" s="38"/>
      <c r="I212" s="38"/>
      <c r="J212" s="38"/>
      <c r="K212" s="38"/>
    </row>
    <row r="213" spans="8:11" x14ac:dyDescent="0.2">
      <c r="H213" s="38"/>
      <c r="I213" s="38"/>
      <c r="J213" s="38"/>
      <c r="K213" s="38"/>
    </row>
    <row r="214" spans="8:11" x14ac:dyDescent="0.2">
      <c r="H214" s="38"/>
      <c r="I214" s="38"/>
      <c r="J214" s="38"/>
      <c r="K214" s="38"/>
    </row>
    <row r="215" spans="8:11" x14ac:dyDescent="0.2">
      <c r="H215" s="38"/>
      <c r="I215" s="38"/>
      <c r="J215" s="38"/>
      <c r="K215" s="38"/>
    </row>
    <row r="216" spans="8:11" x14ac:dyDescent="0.2">
      <c r="H216" s="38"/>
      <c r="I216" s="38"/>
      <c r="J216" s="38"/>
      <c r="K216" s="38"/>
    </row>
    <row r="217" spans="8:11" x14ac:dyDescent="0.2">
      <c r="H217" s="38"/>
      <c r="I217" s="38"/>
      <c r="J217" s="38"/>
      <c r="K217" s="38"/>
    </row>
    <row r="218" spans="8:11" x14ac:dyDescent="0.2">
      <c r="H218" s="38"/>
      <c r="I218" s="38"/>
      <c r="J218" s="38"/>
      <c r="K218" s="38"/>
    </row>
    <row r="219" spans="8:11" x14ac:dyDescent="0.2">
      <c r="H219" s="38"/>
      <c r="I219" s="38"/>
      <c r="J219" s="38"/>
      <c r="K219" s="38"/>
    </row>
    <row r="220" spans="8:11" x14ac:dyDescent="0.2">
      <c r="H220" s="38"/>
      <c r="I220" s="38"/>
      <c r="J220" s="38"/>
      <c r="K220" s="38"/>
    </row>
    <row r="221" spans="8:11" x14ac:dyDescent="0.2">
      <c r="H221" s="38"/>
      <c r="I221" s="38"/>
      <c r="J221" s="38"/>
      <c r="K221" s="38"/>
    </row>
  </sheetData>
  <mergeCells count="44">
    <mergeCell ref="B177:B181"/>
    <mergeCell ref="B91:B94"/>
    <mergeCell ref="B167:B171"/>
    <mergeCell ref="B111:B114"/>
    <mergeCell ref="B115:B118"/>
    <mergeCell ref="B119:B122"/>
    <mergeCell ref="B123:B126"/>
    <mergeCell ref="B127:B130"/>
    <mergeCell ref="B155:B158"/>
    <mergeCell ref="B159:B162"/>
    <mergeCell ref="B163:B166"/>
    <mergeCell ref="B131:B134"/>
    <mergeCell ref="B135:B138"/>
    <mergeCell ref="B143:B146"/>
    <mergeCell ref="B147:B150"/>
    <mergeCell ref="B151:B154"/>
    <mergeCell ref="A31:A35"/>
    <mergeCell ref="A41:A45"/>
    <mergeCell ref="A47:A50"/>
    <mergeCell ref="A51:A54"/>
    <mergeCell ref="F3:M3"/>
    <mergeCell ref="B4:M5"/>
    <mergeCell ref="A14:A18"/>
    <mergeCell ref="A21:A24"/>
    <mergeCell ref="A26:A30"/>
    <mergeCell ref="B8:B12"/>
    <mergeCell ref="B25:B41"/>
    <mergeCell ref="B13:B20"/>
    <mergeCell ref="B172:B176"/>
    <mergeCell ref="B182:B186"/>
    <mergeCell ref="B46:B50"/>
    <mergeCell ref="B55:B59"/>
    <mergeCell ref="A36:A40"/>
    <mergeCell ref="B60:B64"/>
    <mergeCell ref="B70:B74"/>
    <mergeCell ref="B65:B69"/>
    <mergeCell ref="B95:B98"/>
    <mergeCell ref="B99:B102"/>
    <mergeCell ref="B103:B106"/>
    <mergeCell ref="B107:B110"/>
    <mergeCell ref="B75:B78"/>
    <mergeCell ref="B79:B82"/>
    <mergeCell ref="B83:B86"/>
    <mergeCell ref="B87:B90"/>
  </mergeCells>
  <printOptions horizontalCentered="1"/>
  <pageMargins left="0.98425196850393704" right="0.59055118110236227" top="0.78740157480314965" bottom="0.78740157480314965" header="0.27559055118110237" footer="0.51181102362204722"/>
  <pageSetup paperSize="9" scale="50" fitToHeight="4" orientation="portrait" r:id="rId1"/>
  <headerFooter alignWithMargins="0"/>
  <rowBreaks count="3" manualBreakCount="3">
    <brk id="29" min="1" max="10" man="1"/>
    <brk id="69" min="1" max="10" man="1"/>
    <brk id="181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8"/>
  <sheetViews>
    <sheetView view="pageBreakPreview" topLeftCell="B1" zoomScaleNormal="142" zoomScaleSheetLayoutView="100" workbookViewId="0">
      <selection activeCell="F7" sqref="F7"/>
    </sheetView>
  </sheetViews>
  <sheetFormatPr defaultRowHeight="12.75" x14ac:dyDescent="0.2"/>
  <cols>
    <col min="1" max="1" width="8.140625" hidden="1" customWidth="1"/>
    <col min="2" max="2" width="33.5703125" customWidth="1"/>
    <col min="3" max="3" width="21.7109375" customWidth="1"/>
    <col min="4" max="4" width="24.7109375" customWidth="1"/>
    <col min="5" max="5" width="14.42578125" hidden="1" customWidth="1"/>
    <col min="6" max="6" width="11.28515625" customWidth="1"/>
    <col min="7" max="7" width="10.85546875" customWidth="1"/>
    <col min="8" max="8" width="12" customWidth="1"/>
    <col min="9" max="9" width="12" style="95" customWidth="1"/>
    <col min="10" max="11" width="12" customWidth="1"/>
    <col min="12" max="12" width="11.42578125" customWidth="1"/>
    <col min="13" max="13" width="5.140625" customWidth="1"/>
    <col min="14" max="14" width="9.140625" hidden="1" customWidth="1"/>
  </cols>
  <sheetData>
    <row r="1" spans="1:14" s="2" customFormat="1" ht="78" customHeight="1" x14ac:dyDescent="0.2">
      <c r="B1" s="6"/>
      <c r="C1" s="6"/>
      <c r="D1" s="6"/>
      <c r="E1" s="6"/>
      <c r="F1" s="42"/>
      <c r="G1" s="108" t="s">
        <v>156</v>
      </c>
      <c r="H1" s="108"/>
      <c r="I1" s="108"/>
      <c r="J1" s="108"/>
      <c r="K1" s="108"/>
      <c r="L1" s="108"/>
      <c r="M1" s="108"/>
      <c r="N1" s="108"/>
    </row>
    <row r="2" spans="1:14" s="28" customFormat="1" ht="19.5" customHeight="1" x14ac:dyDescent="0.2">
      <c r="B2" s="135" t="s">
        <v>100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4" s="28" customFormat="1" ht="47.45" customHeight="1" x14ac:dyDescent="0.2">
      <c r="B3" s="109" t="s">
        <v>157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4" s="2" customFormat="1" ht="12.75" customHeight="1" x14ac:dyDescent="0.2">
      <c r="B4" s="3"/>
      <c r="C4" s="3"/>
      <c r="D4" s="3"/>
      <c r="E4" s="3"/>
      <c r="F4" s="4"/>
      <c r="H4" s="1"/>
      <c r="I4" s="1"/>
      <c r="J4" s="1"/>
      <c r="K4" s="1"/>
      <c r="L4" s="1" t="s">
        <v>39</v>
      </c>
    </row>
    <row r="5" spans="1:14" s="33" customFormat="1" ht="62.25" customHeight="1" x14ac:dyDescent="0.2">
      <c r="A5" s="26" t="s">
        <v>0</v>
      </c>
      <c r="B5" s="51" t="s">
        <v>89</v>
      </c>
      <c r="C5" s="51" t="s">
        <v>90</v>
      </c>
      <c r="D5" s="51" t="s">
        <v>77</v>
      </c>
      <c r="E5" s="51" t="s">
        <v>76</v>
      </c>
      <c r="F5" s="51">
        <v>2021</v>
      </c>
      <c r="G5" s="78">
        <v>2022</v>
      </c>
      <c r="H5" s="78">
        <v>2023</v>
      </c>
      <c r="I5" s="78">
        <v>2024</v>
      </c>
      <c r="J5" s="78">
        <v>2025</v>
      </c>
      <c r="K5" s="78">
        <v>2026</v>
      </c>
      <c r="L5" s="51" t="s">
        <v>83</v>
      </c>
    </row>
    <row r="6" spans="1:14" s="33" customFormat="1" ht="17.25" customHeight="1" x14ac:dyDescent="0.2">
      <c r="A6" s="129" t="s">
        <v>1</v>
      </c>
      <c r="B6" s="123" t="s">
        <v>138</v>
      </c>
      <c r="C6" s="131" t="s">
        <v>96</v>
      </c>
      <c r="D6" s="79" t="s">
        <v>97</v>
      </c>
      <c r="E6" s="71" t="e">
        <f>#REF!+#REF!+#REF!+#REF!+#REF!+F6+G6+H6</f>
        <v>#REF!</v>
      </c>
      <c r="F6" s="55">
        <f>F7+F8+F9+F10</f>
        <v>19.75</v>
      </c>
      <c r="G6" s="55">
        <f>G11</f>
        <v>74</v>
      </c>
      <c r="H6" s="55">
        <f t="shared" ref="H6:K6" si="0">H7+H8+H9+H10</f>
        <v>99.36</v>
      </c>
      <c r="I6" s="55">
        <f t="shared" si="0"/>
        <v>91.94</v>
      </c>
      <c r="J6" s="55">
        <f t="shared" si="0"/>
        <v>25</v>
      </c>
      <c r="K6" s="55">
        <f t="shared" si="0"/>
        <v>25</v>
      </c>
      <c r="L6" s="55">
        <f>F6+G6+H6+I6+J6+K6</f>
        <v>335.05</v>
      </c>
    </row>
    <row r="7" spans="1:14" s="33" customFormat="1" ht="18" customHeight="1" x14ac:dyDescent="0.2">
      <c r="A7" s="130"/>
      <c r="B7" s="124"/>
      <c r="C7" s="132"/>
      <c r="D7" s="79" t="s">
        <v>91</v>
      </c>
      <c r="E7" s="71"/>
      <c r="F7" s="55">
        <f>F12</f>
        <v>0</v>
      </c>
      <c r="G7" s="55">
        <f t="shared" ref="G7:G10" si="1">G12</f>
        <v>0</v>
      </c>
      <c r="H7" s="55">
        <f t="shared" ref="H7:K7" si="2">H12</f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ref="L7:L14" si="3">F7+G7+H7+I7+J7+K7</f>
        <v>0</v>
      </c>
    </row>
    <row r="8" spans="1:14" s="33" customFormat="1" ht="16.5" customHeight="1" x14ac:dyDescent="0.2">
      <c r="A8" s="130"/>
      <c r="B8" s="124"/>
      <c r="C8" s="132"/>
      <c r="D8" s="79" t="s">
        <v>92</v>
      </c>
      <c r="E8" s="71"/>
      <c r="F8" s="55">
        <f>F13</f>
        <v>0</v>
      </c>
      <c r="G8" s="55">
        <f t="shared" si="1"/>
        <v>0</v>
      </c>
      <c r="H8" s="55">
        <f t="shared" ref="H8:K8" si="4">H13</f>
        <v>0</v>
      </c>
      <c r="I8" s="55">
        <f t="shared" si="4"/>
        <v>90.1</v>
      </c>
      <c r="J8" s="55">
        <f t="shared" si="4"/>
        <v>0</v>
      </c>
      <c r="K8" s="55">
        <f t="shared" si="4"/>
        <v>0</v>
      </c>
      <c r="L8" s="55">
        <f t="shared" si="3"/>
        <v>90.1</v>
      </c>
    </row>
    <row r="9" spans="1:14" s="33" customFormat="1" ht="16.5" customHeight="1" x14ac:dyDescent="0.2">
      <c r="A9" s="130"/>
      <c r="B9" s="124"/>
      <c r="C9" s="132"/>
      <c r="D9" s="79" t="s">
        <v>95</v>
      </c>
      <c r="E9" s="71"/>
      <c r="F9" s="55">
        <f>F14</f>
        <v>19.75</v>
      </c>
      <c r="G9" s="55">
        <f t="shared" si="1"/>
        <v>74</v>
      </c>
      <c r="H9" s="55">
        <f t="shared" ref="H9:K9" si="5">H14</f>
        <v>99.36</v>
      </c>
      <c r="I9" s="55">
        <f t="shared" si="5"/>
        <v>1.84</v>
      </c>
      <c r="J9" s="55">
        <f t="shared" si="5"/>
        <v>25</v>
      </c>
      <c r="K9" s="55">
        <f t="shared" si="5"/>
        <v>25</v>
      </c>
      <c r="L9" s="55">
        <f t="shared" si="3"/>
        <v>244.95000000000002</v>
      </c>
    </row>
    <row r="10" spans="1:14" s="33" customFormat="1" ht="30" customHeight="1" x14ac:dyDescent="0.2">
      <c r="A10" s="130"/>
      <c r="B10" s="124"/>
      <c r="C10" s="133"/>
      <c r="D10" s="79" t="s">
        <v>94</v>
      </c>
      <c r="E10" s="71"/>
      <c r="F10" s="55">
        <f>F15</f>
        <v>0</v>
      </c>
      <c r="G10" s="55">
        <f t="shared" si="1"/>
        <v>0</v>
      </c>
      <c r="H10" s="55">
        <f t="shared" ref="H10:K10" si="6">H15</f>
        <v>0</v>
      </c>
      <c r="I10" s="55">
        <f t="shared" si="6"/>
        <v>0</v>
      </c>
      <c r="J10" s="55">
        <f t="shared" si="6"/>
        <v>0</v>
      </c>
      <c r="K10" s="55">
        <f t="shared" si="6"/>
        <v>0</v>
      </c>
      <c r="L10" s="55">
        <f t="shared" si="3"/>
        <v>0</v>
      </c>
    </row>
    <row r="11" spans="1:14" s="33" customFormat="1" ht="47.25" customHeight="1" x14ac:dyDescent="0.2">
      <c r="A11" s="130"/>
      <c r="B11" s="124"/>
      <c r="C11" s="117" t="s">
        <v>147</v>
      </c>
      <c r="D11" s="79" t="s">
        <v>97</v>
      </c>
      <c r="E11" s="71"/>
      <c r="F11" s="55">
        <f t="shared" ref="F11:K11" si="7">SUM(F12:F15)</f>
        <v>19.75</v>
      </c>
      <c r="G11" s="55">
        <f>G16</f>
        <v>74</v>
      </c>
      <c r="H11" s="55">
        <f t="shared" si="7"/>
        <v>99.36</v>
      </c>
      <c r="I11" s="55">
        <f t="shared" si="7"/>
        <v>91.94</v>
      </c>
      <c r="J11" s="55">
        <f t="shared" si="7"/>
        <v>25</v>
      </c>
      <c r="K11" s="55">
        <f t="shared" si="7"/>
        <v>25</v>
      </c>
      <c r="L11" s="55">
        <f>F11+G11+H11+I11+J11+K11</f>
        <v>335.05</v>
      </c>
    </row>
    <row r="12" spans="1:14" s="33" customFormat="1" ht="18" customHeight="1" x14ac:dyDescent="0.2">
      <c r="A12" s="130"/>
      <c r="B12" s="124"/>
      <c r="C12" s="118"/>
      <c r="D12" s="79" t="s">
        <v>91</v>
      </c>
      <c r="E12" s="71"/>
      <c r="F12" s="55">
        <f>F22+F29+F34+F39+F44+F49+F54+F59+F64+F69</f>
        <v>0</v>
      </c>
      <c r="G12" s="55">
        <f t="shared" ref="G12:G14" si="8">G17</f>
        <v>0</v>
      </c>
      <c r="H12" s="55">
        <f t="shared" ref="H12:K12" si="9">H22+H29+H34+H39+H44+H49+H54+H59+H64+H69</f>
        <v>0</v>
      </c>
      <c r="I12" s="55">
        <f t="shared" si="9"/>
        <v>0</v>
      </c>
      <c r="J12" s="55">
        <f t="shared" si="9"/>
        <v>0</v>
      </c>
      <c r="K12" s="55">
        <f t="shared" si="9"/>
        <v>0</v>
      </c>
      <c r="L12" s="55">
        <f t="shared" si="3"/>
        <v>0</v>
      </c>
    </row>
    <row r="13" spans="1:14" s="33" customFormat="1" ht="16.5" customHeight="1" x14ac:dyDescent="0.2">
      <c r="A13" s="130"/>
      <c r="B13" s="124"/>
      <c r="C13" s="118"/>
      <c r="D13" s="79" t="s">
        <v>92</v>
      </c>
      <c r="E13" s="71"/>
      <c r="F13" s="55">
        <f t="shared" ref="F13:K15" si="10">F23+F30+F35+F40+F45+F50+F55+F60+F65+F70</f>
        <v>0</v>
      </c>
      <c r="G13" s="55">
        <f t="shared" si="8"/>
        <v>0</v>
      </c>
      <c r="H13" s="55">
        <f t="shared" si="10"/>
        <v>0</v>
      </c>
      <c r="I13" s="55">
        <f t="shared" si="10"/>
        <v>90.1</v>
      </c>
      <c r="J13" s="55">
        <f t="shared" si="10"/>
        <v>0</v>
      </c>
      <c r="K13" s="55">
        <f t="shared" si="10"/>
        <v>0</v>
      </c>
      <c r="L13" s="55">
        <f t="shared" si="3"/>
        <v>90.1</v>
      </c>
    </row>
    <row r="14" spans="1:14" s="33" customFormat="1" ht="16.5" customHeight="1" x14ac:dyDescent="0.2">
      <c r="A14" s="130"/>
      <c r="B14" s="124"/>
      <c r="C14" s="118"/>
      <c r="D14" s="79" t="s">
        <v>95</v>
      </c>
      <c r="E14" s="71"/>
      <c r="F14" s="55">
        <f t="shared" si="10"/>
        <v>19.75</v>
      </c>
      <c r="G14" s="55">
        <f t="shared" si="8"/>
        <v>74</v>
      </c>
      <c r="H14" s="55">
        <f t="shared" si="10"/>
        <v>99.36</v>
      </c>
      <c r="I14" s="55">
        <f t="shared" si="10"/>
        <v>1.84</v>
      </c>
      <c r="J14" s="55">
        <f t="shared" si="10"/>
        <v>25</v>
      </c>
      <c r="K14" s="55">
        <f t="shared" si="10"/>
        <v>25</v>
      </c>
      <c r="L14" s="55">
        <f t="shared" si="3"/>
        <v>244.95000000000002</v>
      </c>
    </row>
    <row r="15" spans="1:14" s="33" customFormat="1" ht="93.6" customHeight="1" x14ac:dyDescent="0.2">
      <c r="A15" s="130"/>
      <c r="B15" s="124"/>
      <c r="C15" s="119"/>
      <c r="D15" s="58" t="s">
        <v>99</v>
      </c>
      <c r="E15" s="71"/>
      <c r="F15" s="55">
        <f t="shared" si="10"/>
        <v>0</v>
      </c>
      <c r="G15" s="55">
        <f t="shared" si="10"/>
        <v>0</v>
      </c>
      <c r="H15" s="55">
        <f t="shared" si="10"/>
        <v>0</v>
      </c>
      <c r="I15" s="55">
        <f t="shared" si="10"/>
        <v>0</v>
      </c>
      <c r="J15" s="55">
        <f t="shared" si="10"/>
        <v>0</v>
      </c>
      <c r="K15" s="55">
        <f t="shared" si="10"/>
        <v>0</v>
      </c>
      <c r="L15" s="55">
        <f>SUM(F15:H15)</f>
        <v>0</v>
      </c>
    </row>
    <row r="16" spans="1:14" s="33" customFormat="1" ht="18.75" customHeight="1" x14ac:dyDescent="0.2">
      <c r="A16" s="130"/>
      <c r="B16" s="124"/>
      <c r="C16" s="117" t="s">
        <v>144</v>
      </c>
      <c r="D16" s="79" t="s">
        <v>97</v>
      </c>
      <c r="E16" s="71"/>
      <c r="F16" s="55">
        <f t="shared" ref="F16:K16" si="11">SUM(F17:F20)</f>
        <v>0</v>
      </c>
      <c r="G16" s="55">
        <f>G17+G18+G19+G20</f>
        <v>74</v>
      </c>
      <c r="H16" s="55">
        <f t="shared" si="11"/>
        <v>0</v>
      </c>
      <c r="I16" s="55">
        <f t="shared" si="11"/>
        <v>91.94</v>
      </c>
      <c r="J16" s="55">
        <f t="shared" si="11"/>
        <v>0</v>
      </c>
      <c r="K16" s="55">
        <f t="shared" si="11"/>
        <v>0</v>
      </c>
      <c r="L16" s="55">
        <f>SUM(F16:J16)</f>
        <v>165.94</v>
      </c>
    </row>
    <row r="17" spans="1:12" s="33" customFormat="1" ht="18" customHeight="1" x14ac:dyDescent="0.2">
      <c r="A17" s="130"/>
      <c r="B17" s="124"/>
      <c r="C17" s="118"/>
      <c r="D17" s="79" t="s">
        <v>91</v>
      </c>
      <c r="E17" s="71"/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f>SUM(F17:H17)</f>
        <v>0</v>
      </c>
    </row>
    <row r="18" spans="1:12" s="33" customFormat="1" ht="16.5" customHeight="1" x14ac:dyDescent="0.2">
      <c r="A18" s="130"/>
      <c r="B18" s="124"/>
      <c r="C18" s="118"/>
      <c r="D18" s="79" t="s">
        <v>92</v>
      </c>
      <c r="E18" s="71"/>
      <c r="F18" s="55">
        <f t="shared" ref="F18:K18" si="12">F23+F35+F40+F45+F50+F55</f>
        <v>0</v>
      </c>
      <c r="G18" s="55">
        <v>0</v>
      </c>
      <c r="H18" s="55">
        <f t="shared" si="12"/>
        <v>0</v>
      </c>
      <c r="I18" s="55">
        <f t="shared" si="12"/>
        <v>90.1</v>
      </c>
      <c r="J18" s="55">
        <f t="shared" si="12"/>
        <v>0</v>
      </c>
      <c r="K18" s="55">
        <f t="shared" si="12"/>
        <v>0</v>
      </c>
      <c r="L18" s="55">
        <f>SUM(F18:H18)</f>
        <v>0</v>
      </c>
    </row>
    <row r="19" spans="1:12" s="33" customFormat="1" ht="27" customHeight="1" x14ac:dyDescent="0.2">
      <c r="A19" s="130"/>
      <c r="B19" s="124"/>
      <c r="C19" s="118"/>
      <c r="D19" s="79" t="s">
        <v>95</v>
      </c>
      <c r="E19" s="71"/>
      <c r="F19" s="55">
        <f t="shared" ref="F19:K19" si="13">F24+F29+F36+F41+F46+F56</f>
        <v>0</v>
      </c>
      <c r="G19" s="55">
        <f>G71+G76</f>
        <v>74</v>
      </c>
      <c r="H19" s="55">
        <f>H24+H29+H36+H41+H46+H56+I51</f>
        <v>0</v>
      </c>
      <c r="I19" s="55">
        <f t="shared" si="13"/>
        <v>1.84</v>
      </c>
      <c r="J19" s="55">
        <f t="shared" si="13"/>
        <v>0</v>
      </c>
      <c r="K19" s="55">
        <f t="shared" si="13"/>
        <v>0</v>
      </c>
      <c r="L19" s="55">
        <f>SUM(F19:J19)</f>
        <v>75.84</v>
      </c>
    </row>
    <row r="20" spans="1:12" s="33" customFormat="1" ht="3" hidden="1" customHeight="1" x14ac:dyDescent="0.2">
      <c r="A20" s="130"/>
      <c r="B20" s="125"/>
      <c r="C20" s="119"/>
      <c r="D20" s="79" t="s">
        <v>98</v>
      </c>
      <c r="E20" s="71"/>
      <c r="F20" s="55">
        <v>0</v>
      </c>
      <c r="G20" s="55">
        <f t="shared" ref="G20" si="14">G21+G22+G23+G24+G90</f>
        <v>0</v>
      </c>
      <c r="H20" s="55">
        <v>0</v>
      </c>
      <c r="I20" s="55">
        <v>0</v>
      </c>
      <c r="J20" s="55">
        <v>0</v>
      </c>
      <c r="K20" s="55"/>
      <c r="L20" s="55">
        <f t="shared" ref="L20:L47" si="15">SUM(F20:H20)</f>
        <v>0</v>
      </c>
    </row>
    <row r="21" spans="1:12" s="33" customFormat="1" ht="16.5" customHeight="1" x14ac:dyDescent="0.2">
      <c r="A21" s="130"/>
      <c r="B21" s="136" t="s">
        <v>126</v>
      </c>
      <c r="C21" s="140" t="s">
        <v>145</v>
      </c>
      <c r="D21" s="58" t="s">
        <v>97</v>
      </c>
      <c r="E21" s="59" t="e">
        <f>#REF!+#REF!+#REF!+#REF!+#REF!+F21+G21+H21</f>
        <v>#REF!</v>
      </c>
      <c r="F21" s="55">
        <f t="shared" ref="F21:K21" si="16">SUM(F22:F25)</f>
        <v>0</v>
      </c>
      <c r="G21" s="55">
        <f t="shared" si="16"/>
        <v>0</v>
      </c>
      <c r="H21" s="55">
        <f t="shared" si="16"/>
        <v>0</v>
      </c>
      <c r="I21" s="55">
        <f t="shared" si="16"/>
        <v>0</v>
      </c>
      <c r="J21" s="55">
        <f t="shared" si="16"/>
        <v>0</v>
      </c>
      <c r="K21" s="55">
        <f t="shared" si="16"/>
        <v>0</v>
      </c>
      <c r="L21" s="55">
        <f t="shared" si="15"/>
        <v>0</v>
      </c>
    </row>
    <row r="22" spans="1:12" s="33" customFormat="1" ht="30" customHeight="1" x14ac:dyDescent="0.2">
      <c r="A22" s="130"/>
      <c r="B22" s="137"/>
      <c r="C22" s="141"/>
      <c r="D22" s="58" t="s">
        <v>91</v>
      </c>
      <c r="E22" s="71" t="e">
        <f>#REF!+#REF!+#REF!+#REF!+#REF!+F22+G22+H22</f>
        <v>#REF!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f t="shared" si="15"/>
        <v>0</v>
      </c>
    </row>
    <row r="23" spans="1:12" s="33" customFormat="1" ht="18" customHeight="1" x14ac:dyDescent="0.2">
      <c r="A23" s="130"/>
      <c r="B23" s="137"/>
      <c r="C23" s="141"/>
      <c r="D23" s="58" t="s">
        <v>92</v>
      </c>
      <c r="E23" s="71" t="e">
        <f>#REF!+#REF!+#REF!+#REF!+#REF!+F23+G23+H23</f>
        <v>#REF!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f t="shared" si="15"/>
        <v>0</v>
      </c>
    </row>
    <row r="24" spans="1:12" s="33" customFormat="1" ht="18" customHeight="1" x14ac:dyDescent="0.2">
      <c r="A24" s="130"/>
      <c r="B24" s="137"/>
      <c r="C24" s="141"/>
      <c r="D24" s="58" t="s">
        <v>93</v>
      </c>
      <c r="E24" s="71" t="e">
        <f>#REF!+#REF!+#REF!+#REF!+#REF!+F24+G24+H24</f>
        <v>#REF!</v>
      </c>
      <c r="F24" s="55">
        <f>SUM(F25:F25)</f>
        <v>0</v>
      </c>
      <c r="G24" s="55">
        <f t="shared" ref="G24:K24" si="17">SUM(G25:G25)</f>
        <v>0</v>
      </c>
      <c r="H24" s="55">
        <f t="shared" si="17"/>
        <v>0</v>
      </c>
      <c r="I24" s="55">
        <f t="shared" si="17"/>
        <v>0</v>
      </c>
      <c r="J24" s="55">
        <f t="shared" si="17"/>
        <v>0</v>
      </c>
      <c r="K24" s="55">
        <f t="shared" si="17"/>
        <v>0</v>
      </c>
      <c r="L24" s="55">
        <f t="shared" si="15"/>
        <v>0</v>
      </c>
    </row>
    <row r="25" spans="1:12" s="33" customFormat="1" ht="102.6" customHeight="1" x14ac:dyDescent="0.2">
      <c r="A25" s="130"/>
      <c r="B25" s="138"/>
      <c r="C25" s="142"/>
      <c r="D25" s="58" t="s">
        <v>94</v>
      </c>
      <c r="E25" s="71" t="e">
        <f>#REF!+#REF!+#REF!+#REF!+#REF!+F25+G25+H25</f>
        <v>#REF!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f t="shared" si="15"/>
        <v>0</v>
      </c>
    </row>
    <row r="26" spans="1:12" s="34" customFormat="1" ht="21" customHeight="1" x14ac:dyDescent="0.2">
      <c r="A26" s="126" t="s">
        <v>2</v>
      </c>
      <c r="B26" s="123" t="s">
        <v>133</v>
      </c>
      <c r="C26" s="96" t="s">
        <v>145</v>
      </c>
      <c r="D26" s="58" t="s">
        <v>97</v>
      </c>
      <c r="E26" s="71" t="e">
        <f>#REF!+#REF!+#REF!+#REF!+#REF!+F26+G26+H26</f>
        <v>#REF!</v>
      </c>
      <c r="F26" s="55">
        <f t="shared" ref="F26:K26" si="18">SUM(F27:F30)</f>
        <v>0</v>
      </c>
      <c r="G26" s="55">
        <f t="shared" si="18"/>
        <v>0</v>
      </c>
      <c r="H26" s="55">
        <f t="shared" si="18"/>
        <v>0</v>
      </c>
      <c r="I26" s="55">
        <f t="shared" si="18"/>
        <v>0</v>
      </c>
      <c r="J26" s="55">
        <f t="shared" si="18"/>
        <v>0</v>
      </c>
      <c r="K26" s="55">
        <f t="shared" si="18"/>
        <v>0</v>
      </c>
      <c r="L26" s="55">
        <f t="shared" si="15"/>
        <v>0</v>
      </c>
    </row>
    <row r="27" spans="1:12" s="34" customFormat="1" ht="14.25" hidden="1" customHeight="1" x14ac:dyDescent="0.2">
      <c r="A27" s="127"/>
      <c r="B27" s="124"/>
      <c r="C27" s="97"/>
      <c r="D27" s="58" t="s">
        <v>91</v>
      </c>
      <c r="E27" s="71" t="e">
        <f>#REF!+#REF!+#REF!+#REF!+#REF!+F27+G27+H27</f>
        <v>#REF!</v>
      </c>
      <c r="F27" s="80"/>
      <c r="G27" s="81"/>
      <c r="H27" s="81"/>
      <c r="I27" s="81"/>
      <c r="J27" s="81"/>
      <c r="K27" s="81"/>
      <c r="L27" s="55">
        <f t="shared" si="15"/>
        <v>0</v>
      </c>
    </row>
    <row r="28" spans="1:12" s="34" customFormat="1" ht="16.350000000000001" hidden="1" customHeight="1" x14ac:dyDescent="0.2">
      <c r="A28" s="127"/>
      <c r="B28" s="124"/>
      <c r="C28" s="97"/>
      <c r="D28" s="58" t="s">
        <v>92</v>
      </c>
      <c r="E28" s="71" t="e">
        <f>#REF!+#REF!+#REF!+#REF!+#REF!+F28+G28+H28</f>
        <v>#REF!</v>
      </c>
      <c r="F28" s="80"/>
      <c r="G28" s="81"/>
      <c r="H28" s="81"/>
      <c r="I28" s="81"/>
      <c r="J28" s="81"/>
      <c r="K28" s="81"/>
      <c r="L28" s="55">
        <f t="shared" si="15"/>
        <v>0</v>
      </c>
    </row>
    <row r="29" spans="1:12" s="33" customFormat="1" ht="27.2" customHeight="1" x14ac:dyDescent="0.2">
      <c r="A29" s="127"/>
      <c r="B29" s="124"/>
      <c r="C29" s="97"/>
      <c r="D29" s="58" t="s">
        <v>91</v>
      </c>
      <c r="E29" s="71" t="e">
        <f>#REF!+#REF!+#REF!+#REF!+#REF!+F29+G29+H29</f>
        <v>#REF!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5">
        <f t="shared" si="15"/>
        <v>0</v>
      </c>
    </row>
    <row r="30" spans="1:12" s="33" customFormat="1" ht="27.2" customHeight="1" x14ac:dyDescent="0.2">
      <c r="A30" s="127"/>
      <c r="B30" s="124"/>
      <c r="C30" s="97"/>
      <c r="D30" s="58" t="s">
        <v>92</v>
      </c>
      <c r="E30" s="71" t="e">
        <f>#REF!+#REF!+#REF!+#REF!+#REF!+F30+G30+H30</f>
        <v>#REF!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f t="shared" si="15"/>
        <v>0</v>
      </c>
    </row>
    <row r="31" spans="1:12" s="33" customFormat="1" ht="27.2" customHeight="1" x14ac:dyDescent="0.2">
      <c r="A31" s="127"/>
      <c r="B31" s="124"/>
      <c r="C31" s="97"/>
      <c r="D31" s="58" t="s">
        <v>79</v>
      </c>
      <c r="E31" s="71" t="e">
        <f>#REF!+#REF!+#REF!+#REF!+#REF!+F31+G31+H31</f>
        <v>#REF!</v>
      </c>
      <c r="F31" s="55">
        <f t="shared" ref="F31:K31" si="19">SUM(F32:F35)</f>
        <v>0</v>
      </c>
      <c r="G31" s="55">
        <f t="shared" si="19"/>
        <v>0</v>
      </c>
      <c r="H31" s="55">
        <f t="shared" si="19"/>
        <v>0</v>
      </c>
      <c r="I31" s="55">
        <v>0</v>
      </c>
      <c r="J31" s="55">
        <f t="shared" si="19"/>
        <v>0</v>
      </c>
      <c r="K31" s="55">
        <f t="shared" si="19"/>
        <v>0</v>
      </c>
      <c r="L31" s="55">
        <f t="shared" si="15"/>
        <v>0</v>
      </c>
    </row>
    <row r="32" spans="1:12" s="33" customFormat="1" ht="85.15" customHeight="1" x14ac:dyDescent="0.2">
      <c r="A32" s="128"/>
      <c r="B32" s="125"/>
      <c r="C32" s="98"/>
      <c r="D32" s="58" t="s">
        <v>80</v>
      </c>
      <c r="E32" s="71" t="e">
        <f>#REF!+#REF!+#REF!+#REF!+#REF!+F32+G32+H32</f>
        <v>#REF!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f t="shared" si="15"/>
        <v>0</v>
      </c>
    </row>
    <row r="33" spans="1:12" s="34" customFormat="1" ht="16.5" customHeight="1" x14ac:dyDescent="0.2">
      <c r="A33" s="126" t="s">
        <v>3</v>
      </c>
      <c r="B33" s="123" t="s">
        <v>159</v>
      </c>
      <c r="C33" s="96" t="s">
        <v>145</v>
      </c>
      <c r="D33" s="58" t="s">
        <v>97</v>
      </c>
      <c r="E33" s="71" t="e">
        <f>#REF!+#REF!+#REF!+#REF!+#REF!+F33+G33+H33</f>
        <v>#REF!</v>
      </c>
      <c r="F33" s="55">
        <f t="shared" ref="F33:K33" si="20">SUM(F34:F37)</f>
        <v>0</v>
      </c>
      <c r="G33" s="55">
        <f t="shared" si="20"/>
        <v>0</v>
      </c>
      <c r="H33" s="55">
        <f t="shared" si="20"/>
        <v>0</v>
      </c>
      <c r="I33" s="55">
        <f t="shared" si="20"/>
        <v>91.94</v>
      </c>
      <c r="J33" s="55">
        <f t="shared" si="20"/>
        <v>0</v>
      </c>
      <c r="K33" s="55">
        <f t="shared" si="20"/>
        <v>0</v>
      </c>
      <c r="L33" s="55">
        <f t="shared" si="15"/>
        <v>0</v>
      </c>
    </row>
    <row r="34" spans="1:12" s="33" customFormat="1" ht="27.2" customHeight="1" x14ac:dyDescent="0.2">
      <c r="A34" s="127"/>
      <c r="B34" s="124"/>
      <c r="C34" s="97"/>
      <c r="D34" s="58" t="s">
        <v>91</v>
      </c>
      <c r="E34" s="71" t="e">
        <f>#REF!+#REF!+#REF!+#REF!+#REF!+F34+G34+H34</f>
        <v>#REF!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f t="shared" si="15"/>
        <v>0</v>
      </c>
    </row>
    <row r="35" spans="1:12" s="33" customFormat="1" ht="27.2" customHeight="1" x14ac:dyDescent="0.2">
      <c r="A35" s="127"/>
      <c r="B35" s="124"/>
      <c r="C35" s="97"/>
      <c r="D35" s="58" t="s">
        <v>92</v>
      </c>
      <c r="E35" s="71" t="e">
        <f>#REF!+#REF!+#REF!+#REF!+#REF!+F35+G35+H35</f>
        <v>#REF!</v>
      </c>
      <c r="F35" s="55">
        <v>0</v>
      </c>
      <c r="G35" s="55">
        <v>0</v>
      </c>
      <c r="H35" s="55">
        <v>0</v>
      </c>
      <c r="I35" s="55">
        <v>90.1</v>
      </c>
      <c r="J35" s="55">
        <v>0</v>
      </c>
      <c r="K35" s="55">
        <v>0</v>
      </c>
      <c r="L35" s="55">
        <f t="shared" si="15"/>
        <v>0</v>
      </c>
    </row>
    <row r="36" spans="1:12" s="33" customFormat="1" ht="27.2" customHeight="1" x14ac:dyDescent="0.2">
      <c r="A36" s="127"/>
      <c r="B36" s="124"/>
      <c r="C36" s="97"/>
      <c r="D36" s="58" t="s">
        <v>93</v>
      </c>
      <c r="E36" s="71" t="e">
        <f>#REF!+#REF!+#REF!+#REF!+#REF!+F36+G36+H36</f>
        <v>#REF!</v>
      </c>
      <c r="F36" s="55">
        <f t="shared" ref="F36:K36" si="21">SUM(F37:F40)</f>
        <v>0</v>
      </c>
      <c r="G36" s="55">
        <f t="shared" si="21"/>
        <v>0</v>
      </c>
      <c r="H36" s="55">
        <f t="shared" si="21"/>
        <v>0</v>
      </c>
      <c r="I36" s="55">
        <v>1.84</v>
      </c>
      <c r="J36" s="55">
        <f t="shared" si="21"/>
        <v>0</v>
      </c>
      <c r="K36" s="55">
        <f t="shared" si="21"/>
        <v>0</v>
      </c>
      <c r="L36" s="55">
        <f t="shared" si="15"/>
        <v>0</v>
      </c>
    </row>
    <row r="37" spans="1:12" s="33" customFormat="1" ht="89.25" customHeight="1" x14ac:dyDescent="0.2">
      <c r="A37" s="128"/>
      <c r="B37" s="125"/>
      <c r="C37" s="98"/>
      <c r="D37" s="58" t="s">
        <v>94</v>
      </c>
      <c r="E37" s="71" t="e">
        <f>#REF!+#REF!+#REF!+#REF!+#REF!+F37+G37+H37</f>
        <v>#REF!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f t="shared" si="15"/>
        <v>0</v>
      </c>
    </row>
    <row r="38" spans="1:12" s="34" customFormat="1" ht="18.75" customHeight="1" x14ac:dyDescent="0.2">
      <c r="A38" s="126" t="s">
        <v>25</v>
      </c>
      <c r="B38" s="123" t="s">
        <v>132</v>
      </c>
      <c r="C38" s="96" t="s">
        <v>145</v>
      </c>
      <c r="D38" s="58" t="s">
        <v>97</v>
      </c>
      <c r="E38" s="71" t="e">
        <f>#REF!+#REF!+#REF!+#REF!+#REF!+F38+G38+H38</f>
        <v>#REF!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f t="shared" si="15"/>
        <v>0</v>
      </c>
    </row>
    <row r="39" spans="1:12" s="33" customFormat="1" ht="27.2" customHeight="1" x14ac:dyDescent="0.2">
      <c r="A39" s="127"/>
      <c r="B39" s="124"/>
      <c r="C39" s="97"/>
      <c r="D39" s="58" t="s">
        <v>91</v>
      </c>
      <c r="E39" s="71" t="e">
        <f>#REF!+#REF!+#REF!+#REF!+#REF!+F39+G39+H39</f>
        <v>#REF!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f t="shared" si="15"/>
        <v>0</v>
      </c>
    </row>
    <row r="40" spans="1:12" s="33" customFormat="1" ht="27.2" customHeight="1" x14ac:dyDescent="0.2">
      <c r="A40" s="127"/>
      <c r="B40" s="124"/>
      <c r="C40" s="97"/>
      <c r="D40" s="58" t="s">
        <v>92</v>
      </c>
      <c r="E40" s="71" t="e">
        <f>#REF!+#REF!+#REF!+#REF!+#REF!+F40+G40+H40</f>
        <v>#REF!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f t="shared" si="15"/>
        <v>0</v>
      </c>
    </row>
    <row r="41" spans="1:12" s="33" customFormat="1" ht="27.2" customHeight="1" x14ac:dyDescent="0.2">
      <c r="A41" s="127"/>
      <c r="B41" s="124"/>
      <c r="C41" s="97"/>
      <c r="D41" s="58" t="s">
        <v>93</v>
      </c>
      <c r="E41" s="71" t="e">
        <f>#REF!+#REF!+#REF!+#REF!+#REF!+F41+G41+H41</f>
        <v>#REF!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f t="shared" si="15"/>
        <v>0</v>
      </c>
    </row>
    <row r="42" spans="1:12" s="33" customFormat="1" ht="87" customHeight="1" x14ac:dyDescent="0.2">
      <c r="A42" s="128"/>
      <c r="B42" s="125"/>
      <c r="C42" s="98"/>
      <c r="D42" s="58" t="s">
        <v>94</v>
      </c>
      <c r="E42" s="71" t="e">
        <f>#REF!+#REF!+#REF!+#REF!+#REF!+F42+G42+H42</f>
        <v>#REF!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f t="shared" si="15"/>
        <v>0</v>
      </c>
    </row>
    <row r="43" spans="1:12" s="34" customFormat="1" ht="18" customHeight="1" x14ac:dyDescent="0.2">
      <c r="A43" s="129" t="s">
        <v>9</v>
      </c>
      <c r="B43" s="139" t="s">
        <v>131</v>
      </c>
      <c r="C43" s="117" t="s">
        <v>145</v>
      </c>
      <c r="D43" s="58" t="s">
        <v>97</v>
      </c>
      <c r="E43" s="71" t="e">
        <f>#REF!+#REF!+#REF!+#REF!+#REF!+F43+G43+H43</f>
        <v>#REF!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f t="shared" si="15"/>
        <v>0</v>
      </c>
    </row>
    <row r="44" spans="1:12" s="33" customFormat="1" ht="27.2" customHeight="1" x14ac:dyDescent="0.2">
      <c r="A44" s="130"/>
      <c r="B44" s="139"/>
      <c r="C44" s="118"/>
      <c r="D44" s="58" t="s">
        <v>91</v>
      </c>
      <c r="E44" s="71" t="e">
        <f>#REF!+#REF!+#REF!+#REF!+#REF!+F44+G44+H44</f>
        <v>#REF!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f t="shared" si="15"/>
        <v>0</v>
      </c>
    </row>
    <row r="45" spans="1:12" s="33" customFormat="1" ht="27.2" customHeight="1" x14ac:dyDescent="0.2">
      <c r="A45" s="130"/>
      <c r="B45" s="139"/>
      <c r="C45" s="118"/>
      <c r="D45" s="58" t="s">
        <v>92</v>
      </c>
      <c r="E45" s="71" t="e">
        <f>#REF!+#REF!+#REF!+#REF!+#REF!+F45+G45+H45</f>
        <v>#REF!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f t="shared" si="15"/>
        <v>0</v>
      </c>
    </row>
    <row r="46" spans="1:12" s="33" customFormat="1" ht="27.2" customHeight="1" x14ac:dyDescent="0.2">
      <c r="A46" s="130"/>
      <c r="B46" s="139"/>
      <c r="C46" s="118"/>
      <c r="D46" s="58" t="s">
        <v>93</v>
      </c>
      <c r="E46" s="71" t="e">
        <f>#REF!+#REF!+#REF!+#REF!+#REF!+F46+G46+H46</f>
        <v>#REF!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f t="shared" si="15"/>
        <v>0</v>
      </c>
    </row>
    <row r="47" spans="1:12" s="33" customFormat="1" ht="92.45" customHeight="1" x14ac:dyDescent="0.2">
      <c r="A47" s="134"/>
      <c r="B47" s="139"/>
      <c r="C47" s="119"/>
      <c r="D47" s="58" t="s">
        <v>94</v>
      </c>
      <c r="E47" s="71" t="e">
        <f>#REF!+#REF!+#REF!+#REF!+#REF!+F47+G47+H47</f>
        <v>#REF!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f t="shared" si="15"/>
        <v>0</v>
      </c>
    </row>
    <row r="48" spans="1:12" s="33" customFormat="1" ht="27.2" customHeight="1" x14ac:dyDescent="0.2">
      <c r="A48" s="41"/>
      <c r="B48" s="123" t="s">
        <v>137</v>
      </c>
      <c r="C48" s="117" t="s">
        <v>145</v>
      </c>
      <c r="D48" s="58" t="s">
        <v>97</v>
      </c>
      <c r="E48" s="71"/>
      <c r="F48" s="55">
        <v>0</v>
      </c>
      <c r="G48" s="55">
        <f>SUM(G49:G52)</f>
        <v>0</v>
      </c>
      <c r="H48" s="55">
        <f>H49+H50+H51</f>
        <v>99.36</v>
      </c>
      <c r="I48" s="55">
        <v>0</v>
      </c>
      <c r="J48" s="55">
        <v>0</v>
      </c>
      <c r="K48" s="55">
        <v>0</v>
      </c>
      <c r="L48" s="55">
        <f>SUM(F48:K48)</f>
        <v>99.36</v>
      </c>
    </row>
    <row r="49" spans="1:12" s="33" customFormat="1" ht="27.2" customHeight="1" x14ac:dyDescent="0.2">
      <c r="A49" s="41"/>
      <c r="B49" s="124"/>
      <c r="C49" s="118"/>
      <c r="D49" s="58" t="s">
        <v>91</v>
      </c>
      <c r="E49" s="71"/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f>SUM(F49:H49)</f>
        <v>0</v>
      </c>
    </row>
    <row r="50" spans="1:12" s="33" customFormat="1" ht="27.2" customHeight="1" x14ac:dyDescent="0.2">
      <c r="A50" s="41"/>
      <c r="B50" s="124"/>
      <c r="C50" s="118"/>
      <c r="D50" s="58" t="s">
        <v>92</v>
      </c>
      <c r="E50" s="71"/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f>SUM(F50:H50)</f>
        <v>0</v>
      </c>
    </row>
    <row r="51" spans="1:12" s="33" customFormat="1" ht="27.2" customHeight="1" x14ac:dyDescent="0.2">
      <c r="A51" s="41"/>
      <c r="B51" s="124"/>
      <c r="C51" s="118"/>
      <c r="D51" s="58" t="s">
        <v>93</v>
      </c>
      <c r="E51" s="71"/>
      <c r="F51" s="55">
        <v>0</v>
      </c>
      <c r="G51" s="55">
        <v>0</v>
      </c>
      <c r="H51" s="55">
        <v>99.36</v>
      </c>
      <c r="I51" s="55">
        <v>0</v>
      </c>
      <c r="J51" s="55">
        <v>25</v>
      </c>
      <c r="K51" s="55">
        <v>25</v>
      </c>
      <c r="L51" s="55">
        <f>SUM(F51:K51)</f>
        <v>149.36000000000001</v>
      </c>
    </row>
    <row r="52" spans="1:12" s="33" customFormat="1" ht="79.150000000000006" customHeight="1" x14ac:dyDescent="0.2">
      <c r="A52" s="41"/>
      <c r="B52" s="125"/>
      <c r="C52" s="119"/>
      <c r="D52" s="58" t="s">
        <v>94</v>
      </c>
      <c r="E52" s="71"/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f>SUM(F52:H52)</f>
        <v>0</v>
      </c>
    </row>
    <row r="53" spans="1:12" s="33" customFormat="1" ht="21.75" customHeight="1" x14ac:dyDescent="0.2">
      <c r="A53" s="36"/>
      <c r="B53" s="123" t="s">
        <v>129</v>
      </c>
      <c r="C53" s="99" t="s">
        <v>145</v>
      </c>
      <c r="D53" s="58" t="s">
        <v>97</v>
      </c>
      <c r="E53" s="71"/>
      <c r="F53" s="55">
        <f t="shared" ref="F53:K53" si="22">SUM(F54:F57)</f>
        <v>0</v>
      </c>
      <c r="G53" s="55">
        <f t="shared" si="22"/>
        <v>0</v>
      </c>
      <c r="H53" s="55">
        <f t="shared" si="22"/>
        <v>0</v>
      </c>
      <c r="I53" s="55">
        <f t="shared" si="22"/>
        <v>0</v>
      </c>
      <c r="J53" s="55">
        <f t="shared" si="22"/>
        <v>0</v>
      </c>
      <c r="K53" s="55">
        <f t="shared" si="22"/>
        <v>0</v>
      </c>
      <c r="L53" s="55">
        <f>SUM(F53:J53)</f>
        <v>0</v>
      </c>
    </row>
    <row r="54" spans="1:12" s="33" customFormat="1" ht="27.2" customHeight="1" x14ac:dyDescent="0.2">
      <c r="A54" s="36"/>
      <c r="B54" s="124"/>
      <c r="C54" s="99"/>
      <c r="D54" s="58" t="s">
        <v>91</v>
      </c>
      <c r="E54" s="71"/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f>SUM(F54:K54)</f>
        <v>0</v>
      </c>
    </row>
    <row r="55" spans="1:12" s="33" customFormat="1" ht="27.2" customHeight="1" x14ac:dyDescent="0.2">
      <c r="A55" s="36"/>
      <c r="B55" s="124"/>
      <c r="C55" s="99"/>
      <c r="D55" s="58" t="s">
        <v>92</v>
      </c>
      <c r="E55" s="71"/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f>SUM(F55:K55)</f>
        <v>0</v>
      </c>
    </row>
    <row r="56" spans="1:12" s="33" customFormat="1" ht="27.2" customHeight="1" x14ac:dyDescent="0.2">
      <c r="A56" s="36"/>
      <c r="B56" s="124"/>
      <c r="C56" s="99"/>
      <c r="D56" s="58" t="s">
        <v>93</v>
      </c>
      <c r="E56" s="71"/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f>SUM(F56:K56)</f>
        <v>0</v>
      </c>
    </row>
    <row r="57" spans="1:12" s="33" customFormat="1" ht="88.15" customHeight="1" x14ac:dyDescent="0.2">
      <c r="A57" s="36"/>
      <c r="B57" s="125"/>
      <c r="C57" s="99"/>
      <c r="D57" s="58" t="s">
        <v>94</v>
      </c>
      <c r="E57" s="71"/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f>SUM(F57:K57)</f>
        <v>0</v>
      </c>
    </row>
    <row r="58" spans="1:12" ht="15.75" x14ac:dyDescent="0.2">
      <c r="B58" s="123" t="s">
        <v>129</v>
      </c>
      <c r="C58" s="99" t="s">
        <v>145</v>
      </c>
      <c r="D58" s="58" t="s">
        <v>97</v>
      </c>
      <c r="E58" s="71"/>
      <c r="F58" s="55">
        <f t="shared" ref="F58:K58" si="23">SUM(F59:F62)</f>
        <v>0</v>
      </c>
      <c r="G58" s="55">
        <f t="shared" si="23"/>
        <v>0</v>
      </c>
      <c r="H58" s="55">
        <f t="shared" si="23"/>
        <v>0</v>
      </c>
      <c r="I58" s="55">
        <f t="shared" si="23"/>
        <v>0</v>
      </c>
      <c r="J58" s="55">
        <f t="shared" si="23"/>
        <v>0</v>
      </c>
      <c r="K58" s="55">
        <f t="shared" si="23"/>
        <v>0</v>
      </c>
      <c r="L58" s="55">
        <f>SUM(F58:J58)</f>
        <v>0</v>
      </c>
    </row>
    <row r="59" spans="1:12" ht="31.5" x14ac:dyDescent="0.2">
      <c r="B59" s="124"/>
      <c r="C59" s="99"/>
      <c r="D59" s="58" t="s">
        <v>91</v>
      </c>
      <c r="E59" s="71"/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f>SUM(F59:K59)</f>
        <v>0</v>
      </c>
    </row>
    <row r="60" spans="1:12" ht="31.5" x14ac:dyDescent="0.2">
      <c r="B60" s="124"/>
      <c r="C60" s="99"/>
      <c r="D60" s="58" t="s">
        <v>92</v>
      </c>
      <c r="E60" s="71"/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f>SUM(F60:K60)</f>
        <v>0</v>
      </c>
    </row>
    <row r="61" spans="1:12" ht="15.75" x14ac:dyDescent="0.2">
      <c r="B61" s="124"/>
      <c r="C61" s="99"/>
      <c r="D61" s="58" t="s">
        <v>93</v>
      </c>
      <c r="E61" s="71"/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f>SUM(F61:K61)</f>
        <v>0</v>
      </c>
    </row>
    <row r="62" spans="1:12" ht="109.9" customHeight="1" x14ac:dyDescent="0.2">
      <c r="B62" s="125"/>
      <c r="C62" s="99"/>
      <c r="D62" s="58" t="s">
        <v>94</v>
      </c>
      <c r="E62" s="71"/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f>SUM(F62:K62)</f>
        <v>0</v>
      </c>
    </row>
    <row r="63" spans="1:12" ht="15.75" x14ac:dyDescent="0.2">
      <c r="B63" s="123" t="s">
        <v>141</v>
      </c>
      <c r="C63" s="99" t="s">
        <v>146</v>
      </c>
      <c r="D63" s="58" t="s">
        <v>97</v>
      </c>
      <c r="E63" s="71"/>
      <c r="F63" s="55">
        <f t="shared" ref="F63:K63" si="24">SUM(F64:F67)</f>
        <v>19.75</v>
      </c>
      <c r="G63" s="55">
        <f t="shared" si="24"/>
        <v>0</v>
      </c>
      <c r="H63" s="55">
        <f t="shared" si="24"/>
        <v>0</v>
      </c>
      <c r="I63" s="55">
        <f t="shared" si="24"/>
        <v>0</v>
      </c>
      <c r="J63" s="55">
        <f t="shared" si="24"/>
        <v>0</v>
      </c>
      <c r="K63" s="55">
        <f t="shared" si="24"/>
        <v>0</v>
      </c>
      <c r="L63" s="55">
        <f>SUM(F63:J63)</f>
        <v>19.75</v>
      </c>
    </row>
    <row r="64" spans="1:12" ht="31.5" x14ac:dyDescent="0.2">
      <c r="B64" s="124"/>
      <c r="C64" s="99"/>
      <c r="D64" s="58" t="s">
        <v>91</v>
      </c>
      <c r="E64" s="71"/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f t="shared" ref="L64:L78" si="25">SUM(F64:J64)</f>
        <v>0</v>
      </c>
    </row>
    <row r="65" spans="2:12" ht="31.5" x14ac:dyDescent="0.2">
      <c r="B65" s="124"/>
      <c r="C65" s="99"/>
      <c r="D65" s="58" t="s">
        <v>92</v>
      </c>
      <c r="E65" s="71"/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55">
        <f t="shared" si="25"/>
        <v>0</v>
      </c>
    </row>
    <row r="66" spans="2:12" ht="15.75" x14ac:dyDescent="0.2">
      <c r="B66" s="124"/>
      <c r="C66" s="99"/>
      <c r="D66" s="58" t="s">
        <v>93</v>
      </c>
      <c r="E66" s="71"/>
      <c r="F66" s="55">
        <v>19.75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f t="shared" si="25"/>
        <v>19.75</v>
      </c>
    </row>
    <row r="67" spans="2:12" ht="111" customHeight="1" x14ac:dyDescent="0.2">
      <c r="B67" s="125"/>
      <c r="C67" s="99"/>
      <c r="D67" s="58" t="s">
        <v>94</v>
      </c>
      <c r="E67" s="71"/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f t="shared" si="25"/>
        <v>0</v>
      </c>
    </row>
    <row r="68" spans="2:12" ht="15.75" x14ac:dyDescent="0.2">
      <c r="B68" s="123" t="s">
        <v>140</v>
      </c>
      <c r="C68" s="99" t="s">
        <v>145</v>
      </c>
      <c r="D68" s="58" t="s">
        <v>97</v>
      </c>
      <c r="E68" s="71"/>
      <c r="F68" s="55">
        <f t="shared" ref="F68:K68" si="26">SUM(F69:F72)</f>
        <v>0</v>
      </c>
      <c r="G68" s="55">
        <f t="shared" si="26"/>
        <v>18.8</v>
      </c>
      <c r="H68" s="55">
        <f t="shared" si="26"/>
        <v>0</v>
      </c>
      <c r="I68" s="55">
        <f t="shared" si="26"/>
        <v>0</v>
      </c>
      <c r="J68" s="55">
        <f t="shared" si="26"/>
        <v>0</v>
      </c>
      <c r="K68" s="55">
        <f t="shared" si="26"/>
        <v>0</v>
      </c>
      <c r="L68" s="55">
        <f t="shared" si="25"/>
        <v>18.8</v>
      </c>
    </row>
    <row r="69" spans="2:12" ht="31.5" x14ac:dyDescent="0.2">
      <c r="B69" s="124"/>
      <c r="C69" s="99"/>
      <c r="D69" s="58" t="s">
        <v>91</v>
      </c>
      <c r="E69" s="71"/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f t="shared" si="25"/>
        <v>0</v>
      </c>
    </row>
    <row r="70" spans="2:12" ht="31.5" x14ac:dyDescent="0.2">
      <c r="B70" s="124"/>
      <c r="C70" s="99"/>
      <c r="D70" s="58" t="s">
        <v>92</v>
      </c>
      <c r="E70" s="71"/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55">
        <f t="shared" si="25"/>
        <v>0</v>
      </c>
    </row>
    <row r="71" spans="2:12" ht="15.75" x14ac:dyDescent="0.2">
      <c r="B71" s="124"/>
      <c r="C71" s="99"/>
      <c r="D71" s="58" t="s">
        <v>93</v>
      </c>
      <c r="E71" s="71"/>
      <c r="F71" s="55">
        <v>0</v>
      </c>
      <c r="G71" s="55">
        <v>18.8</v>
      </c>
      <c r="H71" s="55">
        <v>0</v>
      </c>
      <c r="I71" s="55">
        <v>0</v>
      </c>
      <c r="J71" s="55">
        <v>0</v>
      </c>
      <c r="K71" s="55">
        <v>0</v>
      </c>
      <c r="L71" s="55">
        <f>SUM(F71:J71)</f>
        <v>18.8</v>
      </c>
    </row>
    <row r="72" spans="2:12" ht="112.9" customHeight="1" x14ac:dyDescent="0.2">
      <c r="B72" s="125"/>
      <c r="C72" s="99"/>
      <c r="D72" s="58" t="s">
        <v>94</v>
      </c>
      <c r="E72" s="71"/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f t="shared" si="25"/>
        <v>0</v>
      </c>
    </row>
    <row r="73" spans="2:12" ht="15.6" customHeight="1" x14ac:dyDescent="0.25">
      <c r="B73" s="120" t="s">
        <v>143</v>
      </c>
      <c r="C73" s="117" t="s">
        <v>153</v>
      </c>
      <c r="D73" s="58" t="s">
        <v>97</v>
      </c>
      <c r="E73" s="82"/>
      <c r="F73" s="83">
        <f>F74+F75+F76+F77</f>
        <v>0</v>
      </c>
      <c r="G73" s="83">
        <f t="shared" ref="G73:K73" si="27">G74+G75+G76+G77</f>
        <v>55.2</v>
      </c>
      <c r="H73" s="83">
        <f t="shared" si="27"/>
        <v>0</v>
      </c>
      <c r="I73" s="94">
        <f t="shared" si="27"/>
        <v>0</v>
      </c>
      <c r="J73" s="83">
        <f t="shared" si="27"/>
        <v>0</v>
      </c>
      <c r="K73" s="83">
        <f t="shared" si="27"/>
        <v>0</v>
      </c>
      <c r="L73" s="55">
        <f t="shared" si="25"/>
        <v>55.2</v>
      </c>
    </row>
    <row r="74" spans="2:12" ht="31.5" x14ac:dyDescent="0.25">
      <c r="B74" s="121"/>
      <c r="C74" s="118"/>
      <c r="D74" s="58" t="s">
        <v>91</v>
      </c>
      <c r="E74" s="82"/>
      <c r="F74" s="83">
        <f t="shared" ref="F74:K78" si="28">F75+F76+F77+F78</f>
        <v>0</v>
      </c>
      <c r="G74" s="83">
        <v>0</v>
      </c>
      <c r="H74" s="83">
        <f t="shared" ref="H74:H77" si="29">H75+H76+H77+H78</f>
        <v>0</v>
      </c>
      <c r="I74" s="94">
        <f t="shared" ref="I74:I77" si="30">I75+I76+I77+I78</f>
        <v>0</v>
      </c>
      <c r="J74" s="83">
        <f t="shared" ref="J74:K77" si="31">J75+J76+J77+J78</f>
        <v>0</v>
      </c>
      <c r="K74" s="83">
        <f t="shared" si="31"/>
        <v>0</v>
      </c>
      <c r="L74" s="55">
        <f t="shared" si="25"/>
        <v>0</v>
      </c>
    </row>
    <row r="75" spans="2:12" ht="94.5" customHeight="1" x14ac:dyDescent="0.25">
      <c r="B75" s="121"/>
      <c r="C75" s="118"/>
      <c r="D75" s="58" t="s">
        <v>92</v>
      </c>
      <c r="E75" s="82"/>
      <c r="F75" s="83">
        <f t="shared" si="28"/>
        <v>0</v>
      </c>
      <c r="G75" s="83">
        <v>0</v>
      </c>
      <c r="H75" s="83">
        <f t="shared" si="29"/>
        <v>0</v>
      </c>
      <c r="I75" s="94">
        <f t="shared" si="30"/>
        <v>0</v>
      </c>
      <c r="J75" s="83">
        <f t="shared" si="31"/>
        <v>0</v>
      </c>
      <c r="K75" s="83">
        <f t="shared" si="31"/>
        <v>0</v>
      </c>
      <c r="L75" s="55">
        <f t="shared" si="25"/>
        <v>0</v>
      </c>
    </row>
    <row r="76" spans="2:12" ht="58.5" hidden="1" customHeight="1" x14ac:dyDescent="0.25">
      <c r="B76" s="121"/>
      <c r="C76" s="118"/>
      <c r="D76" s="58" t="s">
        <v>93</v>
      </c>
      <c r="E76" s="82"/>
      <c r="F76" s="83">
        <f t="shared" si="28"/>
        <v>0</v>
      </c>
      <c r="G76" s="83">
        <v>55.2</v>
      </c>
      <c r="H76" s="83">
        <f t="shared" si="29"/>
        <v>0</v>
      </c>
      <c r="I76" s="94">
        <f t="shared" si="30"/>
        <v>0</v>
      </c>
      <c r="J76" s="83">
        <f t="shared" si="31"/>
        <v>0</v>
      </c>
      <c r="K76" s="83"/>
      <c r="L76" s="55">
        <f>SUM(F76:J76)</f>
        <v>55.2</v>
      </c>
    </row>
    <row r="77" spans="2:12" ht="85.15" customHeight="1" x14ac:dyDescent="0.25">
      <c r="B77" s="121"/>
      <c r="C77" s="118"/>
      <c r="D77" s="58" t="s">
        <v>93</v>
      </c>
      <c r="E77" s="82"/>
      <c r="F77" s="83">
        <f t="shared" si="28"/>
        <v>0</v>
      </c>
      <c r="G77" s="83">
        <f t="shared" ref="G77" si="32">G78+G79+G80+G81</f>
        <v>0</v>
      </c>
      <c r="H77" s="83">
        <f t="shared" si="29"/>
        <v>0</v>
      </c>
      <c r="I77" s="94">
        <f t="shared" si="30"/>
        <v>0</v>
      </c>
      <c r="J77" s="83">
        <f t="shared" si="31"/>
        <v>0</v>
      </c>
      <c r="K77" s="83">
        <f t="shared" si="31"/>
        <v>0</v>
      </c>
      <c r="L77" s="55">
        <f t="shared" si="25"/>
        <v>0</v>
      </c>
    </row>
    <row r="78" spans="2:12" ht="31.5" x14ac:dyDescent="0.25">
      <c r="B78" s="122"/>
      <c r="C78" s="119"/>
      <c r="D78" s="84" t="s">
        <v>94</v>
      </c>
      <c r="E78" s="48"/>
      <c r="F78" s="83">
        <f t="shared" si="28"/>
        <v>0</v>
      </c>
      <c r="G78" s="83">
        <f t="shared" si="28"/>
        <v>0</v>
      </c>
      <c r="H78" s="83">
        <f t="shared" si="28"/>
        <v>0</v>
      </c>
      <c r="I78" s="94">
        <f t="shared" si="28"/>
        <v>0</v>
      </c>
      <c r="J78" s="83">
        <f t="shared" si="28"/>
        <v>0</v>
      </c>
      <c r="K78" s="83">
        <f t="shared" si="28"/>
        <v>0</v>
      </c>
      <c r="L78" s="55">
        <f t="shared" si="25"/>
        <v>0</v>
      </c>
    </row>
  </sheetData>
  <mergeCells count="34">
    <mergeCell ref="G1:N1"/>
    <mergeCell ref="B53:B57"/>
    <mergeCell ref="B2:L2"/>
    <mergeCell ref="B3:L3"/>
    <mergeCell ref="C53:C57"/>
    <mergeCell ref="B48:B52"/>
    <mergeCell ref="C43:C47"/>
    <mergeCell ref="B21:B25"/>
    <mergeCell ref="B43:B47"/>
    <mergeCell ref="C33:C37"/>
    <mergeCell ref="C38:C42"/>
    <mergeCell ref="C11:C15"/>
    <mergeCell ref="C48:C52"/>
    <mergeCell ref="C21:C25"/>
    <mergeCell ref="A33:A37"/>
    <mergeCell ref="B33:B37"/>
    <mergeCell ref="A38:A42"/>
    <mergeCell ref="B38:B42"/>
    <mergeCell ref="A43:A47"/>
    <mergeCell ref="A26:A32"/>
    <mergeCell ref="B26:B32"/>
    <mergeCell ref="A6:A25"/>
    <mergeCell ref="C26:C32"/>
    <mergeCell ref="C6:C10"/>
    <mergeCell ref="B6:B20"/>
    <mergeCell ref="C16:C20"/>
    <mergeCell ref="C73:C78"/>
    <mergeCell ref="B73:B78"/>
    <mergeCell ref="B58:B62"/>
    <mergeCell ref="C58:C62"/>
    <mergeCell ref="B63:B67"/>
    <mergeCell ref="C63:C67"/>
    <mergeCell ref="B68:B72"/>
    <mergeCell ref="C68:C72"/>
  </mergeCells>
  <pageMargins left="1" right="1" top="1" bottom="1" header="0.5" footer="0.5"/>
  <pageSetup paperSize="9" scale="45" orientation="portrait" r:id="rId1"/>
  <rowBreaks count="1" manualBreakCount="1">
    <brk id="47" min="1" max="11" man="1"/>
  </rowBreaks>
  <colBreaks count="1" manualBreakCount="1">
    <brk id="12" max="7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M45"/>
  <sheetViews>
    <sheetView workbookViewId="0">
      <selection activeCell="E16" sqref="E16:E25"/>
    </sheetView>
  </sheetViews>
  <sheetFormatPr defaultRowHeight="12.75" x14ac:dyDescent="0.2"/>
  <cols>
    <col min="4" max="4" width="39.28515625" customWidth="1"/>
    <col min="5" max="5" width="13.140625" customWidth="1"/>
    <col min="6" max="6" width="12.7109375" customWidth="1"/>
    <col min="7" max="7" width="11.140625" customWidth="1"/>
    <col min="8" max="8" width="12.42578125" customWidth="1"/>
    <col min="9" max="9" width="12.7109375" customWidth="1"/>
    <col min="10" max="10" width="11" customWidth="1"/>
    <col min="11" max="11" width="51.140625" customWidth="1"/>
  </cols>
  <sheetData>
    <row r="4" spans="3:13" ht="13.5" thickBot="1" x14ac:dyDescent="0.25"/>
    <row r="5" spans="3:13" ht="15.75" thickBot="1" x14ac:dyDescent="0.25">
      <c r="C5" s="7" t="s">
        <v>32</v>
      </c>
      <c r="D5" s="9" t="s">
        <v>34</v>
      </c>
      <c r="E5" s="146" t="s">
        <v>74</v>
      </c>
      <c r="F5" s="148" t="s">
        <v>36</v>
      </c>
      <c r="G5" s="149"/>
      <c r="H5" s="148" t="s">
        <v>37</v>
      </c>
      <c r="I5" s="150"/>
      <c r="J5" s="149"/>
      <c r="K5" s="146" t="s">
        <v>38</v>
      </c>
    </row>
    <row r="6" spans="3:13" ht="105.75" thickBot="1" x14ac:dyDescent="0.25">
      <c r="C6" s="8" t="s">
        <v>33</v>
      </c>
      <c r="D6" s="10" t="s">
        <v>35</v>
      </c>
      <c r="E6" s="147"/>
      <c r="F6" s="10" t="s">
        <v>39</v>
      </c>
      <c r="G6" s="10" t="s">
        <v>40</v>
      </c>
      <c r="H6" s="10" t="s">
        <v>39</v>
      </c>
      <c r="I6" s="148" t="s">
        <v>41</v>
      </c>
      <c r="J6" s="149"/>
      <c r="K6" s="147"/>
    </row>
    <row r="7" spans="3:13" ht="30.75" thickBot="1" x14ac:dyDescent="0.25">
      <c r="C7" s="8"/>
      <c r="D7" s="10">
        <v>1</v>
      </c>
      <c r="E7" s="10">
        <v>2</v>
      </c>
      <c r="F7" s="10">
        <v>3</v>
      </c>
      <c r="G7" s="10">
        <v>4</v>
      </c>
      <c r="H7" s="10">
        <v>5</v>
      </c>
      <c r="I7" s="10" t="s">
        <v>42</v>
      </c>
      <c r="J7" s="10" t="s">
        <v>43</v>
      </c>
      <c r="K7" s="10">
        <v>8</v>
      </c>
    </row>
    <row r="8" spans="3:13" ht="30" customHeight="1" thickBot="1" x14ac:dyDescent="0.25">
      <c r="C8" s="143" t="s">
        <v>44</v>
      </c>
      <c r="D8" s="144"/>
      <c r="E8" s="144"/>
      <c r="F8" s="144"/>
      <c r="G8" s="144"/>
      <c r="H8" s="144"/>
      <c r="I8" s="144"/>
      <c r="J8" s="144"/>
      <c r="K8" s="145"/>
    </row>
    <row r="9" spans="3:13" ht="45.75" thickBot="1" x14ac:dyDescent="0.25">
      <c r="C9" s="13" t="s">
        <v>1</v>
      </c>
      <c r="D9" s="11" t="s">
        <v>4</v>
      </c>
      <c r="E9" s="17">
        <f>E10+E13+E14</f>
        <v>2002.1</v>
      </c>
      <c r="F9" s="17">
        <f>F10+F13+F14</f>
        <v>2148.4</v>
      </c>
      <c r="G9" s="20">
        <f>F9/E9*100</f>
        <v>107.30732730632838</v>
      </c>
      <c r="H9" s="17">
        <f>H10+H13+H14</f>
        <v>2147.21</v>
      </c>
      <c r="I9" s="20">
        <f>H9/E9*100</f>
        <v>107.24788971579842</v>
      </c>
      <c r="J9" s="20">
        <f>H9/F9*100</f>
        <v>99.944609942282625</v>
      </c>
      <c r="K9" s="13"/>
      <c r="L9" s="12">
        <f>F9-H9</f>
        <v>1.1900000000000546</v>
      </c>
    </row>
    <row r="10" spans="3:13" ht="30.75" thickBot="1" x14ac:dyDescent="0.25">
      <c r="C10" s="13" t="s">
        <v>2</v>
      </c>
      <c r="D10" s="11" t="s">
        <v>24</v>
      </c>
      <c r="E10" s="17">
        <v>1139.75</v>
      </c>
      <c r="F10" s="17">
        <v>1265.3</v>
      </c>
      <c r="G10" s="20">
        <f t="shared" ref="G10:G45" si="0">F10/E10*100</f>
        <v>111.01557359069972</v>
      </c>
      <c r="H10" s="19">
        <v>1265.06</v>
      </c>
      <c r="I10" s="20">
        <f t="shared" ref="I10:I45" si="1">H10/E10*100</f>
        <v>110.99451634130291</v>
      </c>
      <c r="J10" s="20">
        <f t="shared" ref="J10:J45" si="2">H10/F10*100</f>
        <v>99.981032166284677</v>
      </c>
      <c r="K10" s="13"/>
    </row>
    <row r="11" spans="3:13" ht="15.75" hidden="1" thickBot="1" x14ac:dyDescent="0.25">
      <c r="C11" s="13"/>
      <c r="D11" s="11" t="s">
        <v>5</v>
      </c>
      <c r="E11" s="17"/>
      <c r="F11" s="17"/>
      <c r="G11" s="20" t="e">
        <f t="shared" si="0"/>
        <v>#DIV/0!</v>
      </c>
      <c r="H11" s="16"/>
      <c r="I11" s="20" t="e">
        <f t="shared" si="1"/>
        <v>#DIV/0!</v>
      </c>
      <c r="J11" s="20" t="e">
        <f t="shared" si="2"/>
        <v>#DIV/0!</v>
      </c>
      <c r="K11" s="13"/>
    </row>
    <row r="12" spans="3:13" ht="15.75" hidden="1" thickBot="1" x14ac:dyDescent="0.25">
      <c r="C12" s="13"/>
      <c r="D12" s="11" t="s">
        <v>6</v>
      </c>
      <c r="E12" s="17"/>
      <c r="F12" s="17"/>
      <c r="G12" s="20" t="e">
        <f t="shared" si="0"/>
        <v>#DIV/0!</v>
      </c>
      <c r="H12" s="16"/>
      <c r="I12" s="20" t="e">
        <f t="shared" si="1"/>
        <v>#DIV/0!</v>
      </c>
      <c r="J12" s="20" t="e">
        <f t="shared" si="2"/>
        <v>#DIV/0!</v>
      </c>
      <c r="K12" s="13"/>
    </row>
    <row r="13" spans="3:13" ht="30.75" thickBot="1" x14ac:dyDescent="0.25">
      <c r="C13" s="13" t="s">
        <v>3</v>
      </c>
      <c r="D13" s="11" t="s">
        <v>7</v>
      </c>
      <c r="E13" s="17">
        <v>571</v>
      </c>
      <c r="F13" s="17">
        <v>519.1</v>
      </c>
      <c r="G13" s="20">
        <f t="shared" si="0"/>
        <v>90.910683012259199</v>
      </c>
      <c r="H13" s="19">
        <v>519.02</v>
      </c>
      <c r="I13" s="20">
        <f t="shared" si="1"/>
        <v>90.896672504378287</v>
      </c>
      <c r="J13" s="20">
        <f t="shared" si="2"/>
        <v>99.98458871123097</v>
      </c>
      <c r="K13" s="13"/>
    </row>
    <row r="14" spans="3:13" ht="75.75" thickBot="1" x14ac:dyDescent="0.25">
      <c r="C14" s="13" t="s">
        <v>25</v>
      </c>
      <c r="D14" s="11" t="s">
        <v>26</v>
      </c>
      <c r="E14" s="17">
        <v>291.35000000000002</v>
      </c>
      <c r="F14" s="17">
        <v>364</v>
      </c>
      <c r="G14" s="20">
        <f t="shared" si="0"/>
        <v>124.93564441393512</v>
      </c>
      <c r="H14" s="19">
        <v>363.13</v>
      </c>
      <c r="I14" s="20">
        <f t="shared" si="1"/>
        <v>124.63703449459412</v>
      </c>
      <c r="J14" s="20">
        <f t="shared" si="2"/>
        <v>99.760989010989007</v>
      </c>
      <c r="K14" s="13"/>
    </row>
    <row r="15" spans="3:13" ht="45.75" thickBot="1" x14ac:dyDescent="0.25">
      <c r="C15" s="13" t="s">
        <v>9</v>
      </c>
      <c r="D15" s="11" t="s">
        <v>8</v>
      </c>
      <c r="E15" s="17">
        <f>SUM(E16:E25)</f>
        <v>10317.09</v>
      </c>
      <c r="F15" s="17">
        <f>SUM(F16:F25)</f>
        <v>10495.590000000002</v>
      </c>
      <c r="G15" s="20">
        <f t="shared" si="0"/>
        <v>101.73013902175907</v>
      </c>
      <c r="H15" s="17">
        <f>SUM(H16:H25)</f>
        <v>10007.799999999999</v>
      </c>
      <c r="I15" s="20">
        <f t="shared" si="1"/>
        <v>97.002158554398562</v>
      </c>
      <c r="J15" s="20">
        <f t="shared" si="2"/>
        <v>95.35242897254939</v>
      </c>
      <c r="K15" s="13"/>
      <c r="L15" s="12">
        <f>F15-H15</f>
        <v>487.79000000000269</v>
      </c>
      <c r="M15">
        <v>82</v>
      </c>
    </row>
    <row r="16" spans="3:13" ht="30.75" thickBot="1" x14ac:dyDescent="0.25">
      <c r="C16" s="13" t="s">
        <v>10</v>
      </c>
      <c r="D16" s="11" t="s">
        <v>24</v>
      </c>
      <c r="E16" s="19">
        <v>5978.6</v>
      </c>
      <c r="F16" s="17">
        <v>6238.6</v>
      </c>
      <c r="G16" s="20">
        <f t="shared" si="0"/>
        <v>104.34884421101931</v>
      </c>
      <c r="H16" s="19">
        <f>6208.36</f>
        <v>6208.36</v>
      </c>
      <c r="I16" s="20">
        <f t="shared" si="1"/>
        <v>103.84304017662997</v>
      </c>
      <c r="J16" s="20">
        <f t="shared" si="2"/>
        <v>99.515275863174423</v>
      </c>
      <c r="K16" s="13"/>
    </row>
    <row r="17" spans="3:12" ht="30.75" thickBot="1" x14ac:dyDescent="0.25">
      <c r="C17" s="13" t="s">
        <v>11</v>
      </c>
      <c r="D17" s="11" t="s">
        <v>7</v>
      </c>
      <c r="E17" s="19">
        <v>30</v>
      </c>
      <c r="F17" s="17">
        <v>30</v>
      </c>
      <c r="G17" s="20">
        <f t="shared" si="0"/>
        <v>100</v>
      </c>
      <c r="H17" s="19">
        <v>22.64</v>
      </c>
      <c r="I17" s="20">
        <f t="shared" si="1"/>
        <v>75.466666666666669</v>
      </c>
      <c r="J17" s="20">
        <f t="shared" si="2"/>
        <v>75.466666666666669</v>
      </c>
      <c r="K17" s="13"/>
    </row>
    <row r="18" spans="3:12" ht="75.75" thickBot="1" x14ac:dyDescent="0.25">
      <c r="C18" s="13" t="s">
        <v>13</v>
      </c>
      <c r="D18" s="11" t="s">
        <v>26</v>
      </c>
      <c r="E18" s="19">
        <v>1805.5</v>
      </c>
      <c r="F18" s="17">
        <v>1898</v>
      </c>
      <c r="G18" s="20">
        <f t="shared" si="0"/>
        <v>105.12323456106343</v>
      </c>
      <c r="H18" s="19">
        <v>1868.8</v>
      </c>
      <c r="I18" s="20">
        <f t="shared" si="1"/>
        <v>103.50595402935474</v>
      </c>
      <c r="J18" s="20">
        <f t="shared" si="2"/>
        <v>98.461538461538453</v>
      </c>
      <c r="K18" s="13"/>
    </row>
    <row r="19" spans="3:12" ht="45.75" thickBot="1" x14ac:dyDescent="0.25">
      <c r="C19" s="13" t="s">
        <v>15</v>
      </c>
      <c r="D19" s="11" t="s">
        <v>12</v>
      </c>
      <c r="E19" s="19">
        <v>145</v>
      </c>
      <c r="F19" s="17">
        <v>215.1</v>
      </c>
      <c r="G19" s="20">
        <f t="shared" si="0"/>
        <v>148.34482758620689</v>
      </c>
      <c r="H19" s="19">
        <v>161.36000000000001</v>
      </c>
      <c r="I19" s="20">
        <f t="shared" si="1"/>
        <v>111.28275862068966</v>
      </c>
      <c r="J19" s="20">
        <f t="shared" si="2"/>
        <v>75.016271501627159</v>
      </c>
      <c r="K19" s="13"/>
    </row>
    <row r="20" spans="3:12" ht="45.75" thickBot="1" x14ac:dyDescent="0.25">
      <c r="C20" s="13" t="s">
        <v>16</v>
      </c>
      <c r="D20" s="11" t="s">
        <v>14</v>
      </c>
      <c r="E20" s="19">
        <v>1275.0999999999999</v>
      </c>
      <c r="F20" s="17">
        <v>1708.7</v>
      </c>
      <c r="G20" s="20">
        <f t="shared" si="0"/>
        <v>134.00517606462239</v>
      </c>
      <c r="H20" s="19">
        <v>1473.07</v>
      </c>
      <c r="I20" s="20">
        <f t="shared" si="1"/>
        <v>115.52584111050115</v>
      </c>
      <c r="J20" s="20">
        <f t="shared" si="2"/>
        <v>86.209984198513482</v>
      </c>
      <c r="K20" s="13"/>
    </row>
    <row r="21" spans="3:12" ht="15.75" thickBot="1" x14ac:dyDescent="0.25">
      <c r="C21" s="13" t="s">
        <v>20</v>
      </c>
      <c r="D21" s="11" t="s">
        <v>27</v>
      </c>
      <c r="E21" s="19">
        <v>0</v>
      </c>
      <c r="F21" s="17">
        <v>0</v>
      </c>
      <c r="G21" s="20" t="s">
        <v>75</v>
      </c>
      <c r="H21" s="19">
        <v>0</v>
      </c>
      <c r="I21" s="20" t="s">
        <v>75</v>
      </c>
      <c r="J21" s="20" t="s">
        <v>75</v>
      </c>
      <c r="K21" s="13"/>
    </row>
    <row r="22" spans="3:12" ht="15.75" thickBot="1" x14ac:dyDescent="0.25">
      <c r="C22" s="13" t="s">
        <v>21</v>
      </c>
      <c r="D22" s="11" t="s">
        <v>18</v>
      </c>
      <c r="E22" s="19">
        <v>727.4</v>
      </c>
      <c r="F22" s="17">
        <v>49.7</v>
      </c>
      <c r="G22" s="20">
        <f t="shared" si="0"/>
        <v>6.8325543029969769</v>
      </c>
      <c r="H22" s="19">
        <v>48.57</v>
      </c>
      <c r="I22" s="20">
        <f t="shared" si="1"/>
        <v>6.6772064888644485</v>
      </c>
      <c r="J22" s="20">
        <f t="shared" si="2"/>
        <v>97.726358148893354</v>
      </c>
      <c r="K22" s="13"/>
    </row>
    <row r="23" spans="3:12" ht="30.75" thickBot="1" x14ac:dyDescent="0.25">
      <c r="C23" s="13" t="s">
        <v>23</v>
      </c>
      <c r="D23" s="11" t="s">
        <v>17</v>
      </c>
      <c r="E23" s="19">
        <v>100</v>
      </c>
      <c r="F23" s="17">
        <v>100</v>
      </c>
      <c r="G23" s="20">
        <f t="shared" si="0"/>
        <v>100</v>
      </c>
      <c r="H23" s="19">
        <v>0</v>
      </c>
      <c r="I23" s="20">
        <f t="shared" si="1"/>
        <v>0</v>
      </c>
      <c r="J23" s="20">
        <f t="shared" si="2"/>
        <v>0</v>
      </c>
      <c r="K23" s="13"/>
    </row>
    <row r="24" spans="3:12" ht="45.75" thickBot="1" x14ac:dyDescent="0.25">
      <c r="C24" s="13" t="s">
        <v>30</v>
      </c>
      <c r="D24" s="11" t="s">
        <v>19</v>
      </c>
      <c r="E24" s="19">
        <v>120</v>
      </c>
      <c r="F24" s="17">
        <v>120</v>
      </c>
      <c r="G24" s="20">
        <f t="shared" si="0"/>
        <v>100</v>
      </c>
      <c r="H24" s="19">
        <v>89.51</v>
      </c>
      <c r="I24" s="20">
        <f t="shared" si="1"/>
        <v>74.591666666666669</v>
      </c>
      <c r="J24" s="20">
        <f t="shared" si="2"/>
        <v>74.591666666666669</v>
      </c>
      <c r="K24" s="13"/>
    </row>
    <row r="25" spans="3:12" ht="15.75" thickBot="1" x14ac:dyDescent="0.25">
      <c r="C25" s="13" t="s">
        <v>31</v>
      </c>
      <c r="D25" s="11" t="s">
        <v>22</v>
      </c>
      <c r="E25" s="19">
        <v>135.49</v>
      </c>
      <c r="F25" s="17">
        <v>135.49</v>
      </c>
      <c r="G25" s="20">
        <f t="shared" si="0"/>
        <v>100</v>
      </c>
      <c r="H25" s="19">
        <v>135.49</v>
      </c>
      <c r="I25" s="20">
        <f t="shared" si="1"/>
        <v>100</v>
      </c>
      <c r="J25" s="20">
        <f t="shared" si="2"/>
        <v>100</v>
      </c>
      <c r="K25" s="13"/>
    </row>
    <row r="26" spans="3:12" ht="15.75" thickBot="1" x14ac:dyDescent="0.25">
      <c r="C26" s="13"/>
      <c r="D26" s="11" t="s">
        <v>45</v>
      </c>
      <c r="E26" s="17">
        <f>E9+E15</f>
        <v>12319.19</v>
      </c>
      <c r="F26" s="17">
        <f>F9+F15</f>
        <v>12643.990000000002</v>
      </c>
      <c r="G26" s="20">
        <f t="shared" si="0"/>
        <v>102.63653698010991</v>
      </c>
      <c r="H26" s="17">
        <f>H9+H15-0.03</f>
        <v>12154.979999999998</v>
      </c>
      <c r="I26" s="20">
        <f t="shared" si="1"/>
        <v>98.667038985517692</v>
      </c>
      <c r="J26" s="20">
        <f t="shared" si="2"/>
        <v>96.132470841878202</v>
      </c>
      <c r="K26" s="13"/>
      <c r="L26" s="12">
        <f>F26-H26</f>
        <v>489.01000000000386</v>
      </c>
    </row>
    <row r="27" spans="3:12" ht="30" customHeight="1" thickBot="1" x14ac:dyDescent="0.25">
      <c r="C27" s="143" t="s">
        <v>50</v>
      </c>
      <c r="D27" s="144"/>
      <c r="E27" s="144"/>
      <c r="F27" s="144"/>
      <c r="G27" s="144"/>
      <c r="H27" s="144"/>
      <c r="I27" s="144"/>
      <c r="J27" s="144"/>
      <c r="K27" s="145"/>
    </row>
    <row r="28" spans="3:12" ht="45.75" thickBot="1" x14ac:dyDescent="0.25">
      <c r="C28" s="13" t="s">
        <v>1</v>
      </c>
      <c r="D28" s="11" t="s">
        <v>51</v>
      </c>
      <c r="E28" s="17">
        <f>E29</f>
        <v>0</v>
      </c>
      <c r="F28" s="17">
        <f>F29</f>
        <v>234</v>
      </c>
      <c r="G28" s="20" t="e">
        <f t="shared" si="0"/>
        <v>#DIV/0!</v>
      </c>
      <c r="H28" s="17">
        <f>H29</f>
        <v>142.94999999999999</v>
      </c>
      <c r="I28" s="20" t="e">
        <f t="shared" si="1"/>
        <v>#DIV/0!</v>
      </c>
      <c r="J28" s="20">
        <f t="shared" si="2"/>
        <v>61.089743589743584</v>
      </c>
      <c r="K28" s="13"/>
    </row>
    <row r="29" spans="3:12" ht="45.75" thickBot="1" x14ac:dyDescent="0.25">
      <c r="C29" s="13" t="s">
        <v>2</v>
      </c>
      <c r="D29" s="11" t="s">
        <v>12</v>
      </c>
      <c r="E29" s="17">
        <f>E30+E31</f>
        <v>0</v>
      </c>
      <c r="F29" s="17">
        <f>F30+F31</f>
        <v>234</v>
      </c>
      <c r="G29" s="20" t="e">
        <f t="shared" si="0"/>
        <v>#DIV/0!</v>
      </c>
      <c r="H29" s="17">
        <f>H30+H31</f>
        <v>142.94999999999999</v>
      </c>
      <c r="I29" s="20" t="e">
        <f t="shared" si="1"/>
        <v>#DIV/0!</v>
      </c>
      <c r="J29" s="20">
        <f t="shared" si="2"/>
        <v>61.089743589743584</v>
      </c>
      <c r="K29" s="13"/>
    </row>
    <row r="30" spans="3:12" ht="45.75" thickBot="1" x14ac:dyDescent="0.25">
      <c r="C30" s="13" t="s">
        <v>52</v>
      </c>
      <c r="D30" s="11" t="s">
        <v>53</v>
      </c>
      <c r="E30" s="13"/>
      <c r="F30" s="17">
        <v>145</v>
      </c>
      <c r="G30" s="20" t="e">
        <f t="shared" si="0"/>
        <v>#DIV/0!</v>
      </c>
      <c r="H30" s="19">
        <v>142.94999999999999</v>
      </c>
      <c r="I30" s="20" t="e">
        <f t="shared" si="1"/>
        <v>#DIV/0!</v>
      </c>
      <c r="J30" s="20">
        <f t="shared" si="2"/>
        <v>98.586206896551715</v>
      </c>
      <c r="K30" s="13"/>
    </row>
    <row r="31" spans="3:12" ht="15.75" thickBot="1" x14ac:dyDescent="0.25">
      <c r="C31" s="13" t="s">
        <v>54</v>
      </c>
      <c r="D31" s="11" t="s">
        <v>55</v>
      </c>
      <c r="E31" s="13"/>
      <c r="F31" s="17">
        <v>89</v>
      </c>
      <c r="G31" s="20" t="e">
        <f t="shared" si="0"/>
        <v>#DIV/0!</v>
      </c>
      <c r="H31" s="19">
        <v>0</v>
      </c>
      <c r="I31" s="20" t="e">
        <f t="shared" si="1"/>
        <v>#DIV/0!</v>
      </c>
      <c r="J31" s="20">
        <f t="shared" si="2"/>
        <v>0</v>
      </c>
      <c r="K31" s="13"/>
    </row>
    <row r="32" spans="3:12" ht="45.75" thickBot="1" x14ac:dyDescent="0.25">
      <c r="C32" s="13" t="s">
        <v>9</v>
      </c>
      <c r="D32" s="11" t="s">
        <v>56</v>
      </c>
      <c r="E32" s="17">
        <f>E33</f>
        <v>0</v>
      </c>
      <c r="F32" s="17">
        <f>F33</f>
        <v>70</v>
      </c>
      <c r="G32" s="20" t="e">
        <f t="shared" si="0"/>
        <v>#DIV/0!</v>
      </c>
      <c r="H32" s="17">
        <f>H33</f>
        <v>29</v>
      </c>
      <c r="I32" s="20" t="e">
        <f t="shared" si="1"/>
        <v>#DIV/0!</v>
      </c>
      <c r="J32" s="20">
        <f t="shared" si="2"/>
        <v>41.428571428571431</v>
      </c>
      <c r="K32" s="13"/>
    </row>
    <row r="33" spans="3:11" ht="45.75" thickBot="1" x14ac:dyDescent="0.25">
      <c r="C33" s="13" t="s">
        <v>10</v>
      </c>
      <c r="D33" s="11" t="s">
        <v>14</v>
      </c>
      <c r="E33" s="17">
        <f>E34+E35+E36+E37</f>
        <v>0</v>
      </c>
      <c r="F33" s="17">
        <f>F34+F35+F36+F37</f>
        <v>70</v>
      </c>
      <c r="G33" s="20" t="e">
        <f t="shared" si="0"/>
        <v>#DIV/0!</v>
      </c>
      <c r="H33" s="17">
        <f>H34+H35+H36+H37</f>
        <v>29</v>
      </c>
      <c r="I33" s="20" t="e">
        <f t="shared" si="1"/>
        <v>#DIV/0!</v>
      </c>
      <c r="J33" s="20">
        <f t="shared" si="2"/>
        <v>41.428571428571431</v>
      </c>
      <c r="K33" s="13"/>
    </row>
    <row r="34" spans="3:11" ht="45.75" thickBot="1" x14ac:dyDescent="0.25">
      <c r="C34" s="13" t="s">
        <v>57</v>
      </c>
      <c r="D34" s="11" t="s">
        <v>58</v>
      </c>
      <c r="E34" s="13"/>
      <c r="F34" s="17">
        <v>70</v>
      </c>
      <c r="G34" s="20" t="e">
        <f t="shared" si="0"/>
        <v>#DIV/0!</v>
      </c>
      <c r="H34" s="19">
        <v>29</v>
      </c>
      <c r="I34" s="20" t="e">
        <f t="shared" si="1"/>
        <v>#DIV/0!</v>
      </c>
      <c r="J34" s="20">
        <f t="shared" si="2"/>
        <v>41.428571428571431</v>
      </c>
      <c r="K34" s="13"/>
    </row>
    <row r="35" spans="3:11" ht="60.75" hidden="1" thickBot="1" x14ac:dyDescent="0.25">
      <c r="C35" s="13" t="s">
        <v>59</v>
      </c>
      <c r="D35" s="11" t="s">
        <v>60</v>
      </c>
      <c r="E35" s="13"/>
      <c r="F35" s="17">
        <v>0</v>
      </c>
      <c r="G35" s="20" t="e">
        <f t="shared" si="0"/>
        <v>#DIV/0!</v>
      </c>
      <c r="H35" s="11"/>
      <c r="I35" s="20" t="e">
        <f t="shared" si="1"/>
        <v>#DIV/0!</v>
      </c>
      <c r="J35" s="20" t="e">
        <f t="shared" si="2"/>
        <v>#DIV/0!</v>
      </c>
      <c r="K35" s="13"/>
    </row>
    <row r="36" spans="3:11" ht="60.75" hidden="1" thickBot="1" x14ac:dyDescent="0.25">
      <c r="C36" s="13" t="s">
        <v>61</v>
      </c>
      <c r="D36" s="11" t="s">
        <v>62</v>
      </c>
      <c r="E36" s="13"/>
      <c r="F36" s="17">
        <v>0</v>
      </c>
      <c r="G36" s="20" t="e">
        <f t="shared" si="0"/>
        <v>#DIV/0!</v>
      </c>
      <c r="H36" s="11"/>
      <c r="I36" s="20" t="e">
        <f t="shared" si="1"/>
        <v>#DIV/0!</v>
      </c>
      <c r="J36" s="20" t="e">
        <f t="shared" si="2"/>
        <v>#DIV/0!</v>
      </c>
      <c r="K36" s="13"/>
    </row>
    <row r="37" spans="3:11" ht="15.75" hidden="1" thickBot="1" x14ac:dyDescent="0.25">
      <c r="C37" s="13" t="s">
        <v>63</v>
      </c>
      <c r="D37" s="11" t="s">
        <v>64</v>
      </c>
      <c r="E37" s="13"/>
      <c r="F37" s="17">
        <v>0</v>
      </c>
      <c r="G37" s="20" t="e">
        <f t="shared" si="0"/>
        <v>#DIV/0!</v>
      </c>
      <c r="H37" s="11"/>
      <c r="I37" s="20" t="e">
        <f t="shared" si="1"/>
        <v>#DIV/0!</v>
      </c>
      <c r="J37" s="20" t="e">
        <f t="shared" si="2"/>
        <v>#DIV/0!</v>
      </c>
      <c r="K37" s="13"/>
    </row>
    <row r="38" spans="3:11" ht="45.75" thickBot="1" x14ac:dyDescent="0.25">
      <c r="C38" s="13" t="s">
        <v>28</v>
      </c>
      <c r="D38" s="11" t="s">
        <v>65</v>
      </c>
      <c r="E38" s="17">
        <f>E39</f>
        <v>0</v>
      </c>
      <c r="F38" s="17">
        <f>F39</f>
        <v>85</v>
      </c>
      <c r="G38" s="20" t="e">
        <f t="shared" si="0"/>
        <v>#DIV/0!</v>
      </c>
      <c r="H38" s="17">
        <f>H39</f>
        <v>72.58</v>
      </c>
      <c r="I38" s="20" t="e">
        <f t="shared" si="1"/>
        <v>#DIV/0!</v>
      </c>
      <c r="J38" s="20">
        <f t="shared" si="2"/>
        <v>85.388235294117649</v>
      </c>
      <c r="K38" s="13"/>
    </row>
    <row r="39" spans="3:11" ht="45.75" thickBot="1" x14ac:dyDescent="0.25">
      <c r="C39" s="13" t="s">
        <v>29</v>
      </c>
      <c r="D39" s="11" t="s">
        <v>14</v>
      </c>
      <c r="E39" s="17">
        <f>E40</f>
        <v>0</v>
      </c>
      <c r="F39" s="17">
        <f>F40</f>
        <v>85</v>
      </c>
      <c r="G39" s="20" t="e">
        <f t="shared" si="0"/>
        <v>#DIV/0!</v>
      </c>
      <c r="H39" s="17">
        <f>H40</f>
        <v>72.58</v>
      </c>
      <c r="I39" s="20" t="e">
        <f t="shared" si="1"/>
        <v>#DIV/0!</v>
      </c>
      <c r="J39" s="20">
        <f t="shared" si="2"/>
        <v>85.388235294117649</v>
      </c>
      <c r="K39" s="13"/>
    </row>
    <row r="40" spans="3:11" ht="30.75" thickBot="1" x14ac:dyDescent="0.25">
      <c r="C40" s="13" t="s">
        <v>66</v>
      </c>
      <c r="D40" s="11" t="s">
        <v>67</v>
      </c>
      <c r="E40" s="13"/>
      <c r="F40" s="17">
        <v>85</v>
      </c>
      <c r="G40" s="20" t="e">
        <f t="shared" si="0"/>
        <v>#DIV/0!</v>
      </c>
      <c r="H40" s="19">
        <v>72.58</v>
      </c>
      <c r="I40" s="20" t="e">
        <f t="shared" si="1"/>
        <v>#DIV/0!</v>
      </c>
      <c r="J40" s="20">
        <f t="shared" si="2"/>
        <v>85.388235294117649</v>
      </c>
      <c r="K40" s="13"/>
    </row>
    <row r="41" spans="3:11" ht="15.75" thickBot="1" x14ac:dyDescent="0.25">
      <c r="C41" s="13" t="s">
        <v>68</v>
      </c>
      <c r="D41" s="11" t="s">
        <v>69</v>
      </c>
      <c r="E41" s="17">
        <f>E42</f>
        <v>0</v>
      </c>
      <c r="F41" s="17">
        <f>F42</f>
        <v>0.4</v>
      </c>
      <c r="G41" s="20" t="e">
        <f t="shared" si="0"/>
        <v>#DIV/0!</v>
      </c>
      <c r="H41" s="17">
        <f>H42</f>
        <v>0.4</v>
      </c>
      <c r="I41" s="20" t="e">
        <f t="shared" si="1"/>
        <v>#DIV/0!</v>
      </c>
      <c r="J41" s="20">
        <f t="shared" si="2"/>
        <v>100</v>
      </c>
      <c r="K41" s="13"/>
    </row>
    <row r="42" spans="3:11" ht="45.75" thickBot="1" x14ac:dyDescent="0.25">
      <c r="C42" s="13" t="s">
        <v>70</v>
      </c>
      <c r="D42" s="11" t="s">
        <v>71</v>
      </c>
      <c r="E42" s="17">
        <f>E43</f>
        <v>0</v>
      </c>
      <c r="F42" s="17">
        <f>F43</f>
        <v>0.4</v>
      </c>
      <c r="G42" s="20" t="e">
        <f t="shared" si="0"/>
        <v>#DIV/0!</v>
      </c>
      <c r="H42" s="17">
        <f>H43</f>
        <v>0.4</v>
      </c>
      <c r="I42" s="20" t="e">
        <f t="shared" si="1"/>
        <v>#DIV/0!</v>
      </c>
      <c r="J42" s="20">
        <f t="shared" si="2"/>
        <v>100</v>
      </c>
      <c r="K42" s="13"/>
    </row>
    <row r="43" spans="3:11" ht="15.75" thickBot="1" x14ac:dyDescent="0.25">
      <c r="C43" s="13" t="s">
        <v>72</v>
      </c>
      <c r="D43" s="11" t="s">
        <v>73</v>
      </c>
      <c r="E43" s="13"/>
      <c r="F43" s="17">
        <v>0.4</v>
      </c>
      <c r="G43" s="20" t="e">
        <f t="shared" si="0"/>
        <v>#DIV/0!</v>
      </c>
      <c r="H43" s="19">
        <v>0.4</v>
      </c>
      <c r="I43" s="20" t="e">
        <f t="shared" si="1"/>
        <v>#DIV/0!</v>
      </c>
      <c r="J43" s="20">
        <f t="shared" si="2"/>
        <v>100</v>
      </c>
      <c r="K43" s="13"/>
    </row>
    <row r="44" spans="3:11" ht="60.75" thickBot="1" x14ac:dyDescent="0.25">
      <c r="C44" s="13"/>
      <c r="D44" s="11" t="s">
        <v>46</v>
      </c>
      <c r="E44" s="17">
        <f>E28+E32+E38+E41</f>
        <v>0</v>
      </c>
      <c r="F44" s="17">
        <f>F28+F32+F38+F41</f>
        <v>389.4</v>
      </c>
      <c r="G44" s="20" t="e">
        <f t="shared" si="0"/>
        <v>#DIV/0!</v>
      </c>
      <c r="H44" s="17">
        <f>H28+H32+H38+H41</f>
        <v>244.92999999999998</v>
      </c>
      <c r="I44" s="20" t="e">
        <f t="shared" si="1"/>
        <v>#DIV/0!</v>
      </c>
      <c r="J44" s="20">
        <f t="shared" si="2"/>
        <v>62.899332306111965</v>
      </c>
      <c r="K44" s="13" t="s">
        <v>47</v>
      </c>
    </row>
    <row r="45" spans="3:11" ht="15.75" thickBot="1" x14ac:dyDescent="0.25">
      <c r="C45" s="8"/>
      <c r="D45" s="14" t="s">
        <v>48</v>
      </c>
      <c r="E45" s="15" t="s">
        <v>49</v>
      </c>
      <c r="F45" s="18">
        <f>F26+F44</f>
        <v>13033.390000000001</v>
      </c>
      <c r="G45" s="21" t="e">
        <f t="shared" si="0"/>
        <v>#VALUE!</v>
      </c>
      <c r="H45" s="18">
        <f>H26+H44</f>
        <v>12399.909999999998</v>
      </c>
      <c r="I45" s="21" t="e">
        <f t="shared" si="1"/>
        <v>#VALUE!</v>
      </c>
      <c r="J45" s="21">
        <f t="shared" si="2"/>
        <v>95.139560774288171</v>
      </c>
      <c r="K45" s="10"/>
    </row>
  </sheetData>
  <mergeCells count="7">
    <mergeCell ref="C27:K27"/>
    <mergeCell ref="E5:E6"/>
    <mergeCell ref="F5:G5"/>
    <mergeCell ref="H5:J5"/>
    <mergeCell ref="K5:K6"/>
    <mergeCell ref="I6:J6"/>
    <mergeCell ref="C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Ресурсное обеспечение</vt:lpstr>
      <vt:lpstr>Прогнозная оценка</vt:lpstr>
      <vt:lpstr>Лист1</vt:lpstr>
      <vt:lpstr>'Прогнозная оценка'!Область_печати</vt:lpstr>
      <vt:lpstr>'Ресурсное обеспечение'!Область_печати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Бухгалтерия3</cp:lastModifiedBy>
  <cp:lastPrinted>2024-10-10T05:33:59Z</cp:lastPrinted>
  <dcterms:created xsi:type="dcterms:W3CDTF">2015-12-15T03:25:22Z</dcterms:created>
  <dcterms:modified xsi:type="dcterms:W3CDTF">2024-10-10T05:34:43Z</dcterms:modified>
</cp:coreProperties>
</file>