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4" i="2" l="1"/>
  <c r="G75" i="2"/>
  <c r="G66" i="2" l="1"/>
  <c r="G57" i="2"/>
  <c r="T12" i="1" l="1"/>
  <c r="T9" i="1"/>
  <c r="T8" i="1"/>
  <c r="T7" i="1"/>
  <c r="P56" i="1"/>
  <c r="AC61" i="1"/>
  <c r="AC64" i="1"/>
  <c r="AC63" i="1"/>
  <c r="P65" i="1"/>
  <c r="AC62" i="1" s="1"/>
  <c r="T61" i="1"/>
  <c r="T23" i="1"/>
  <c r="Q74" i="1"/>
  <c r="O74" i="1"/>
  <c r="N73" i="1"/>
  <c r="N65" i="1"/>
  <c r="N56" i="1"/>
  <c r="T10" i="1" l="1"/>
  <c r="P74" i="1"/>
  <c r="T11" i="1"/>
  <c r="T13" i="1" s="1"/>
  <c r="Z76" i="1"/>
  <c r="AC67" i="1"/>
  <c r="N74" i="1"/>
</calcChain>
</file>

<file path=xl/sharedStrings.xml><?xml version="1.0" encoding="utf-8"?>
<sst xmlns="http://schemas.openxmlformats.org/spreadsheetml/2006/main" count="645" uniqueCount="273">
  <si>
    <t>Реестр контейнерных плошадок городского поселения Мишелевксого МО</t>
  </si>
  <si>
    <t>№</t>
  </si>
  <si>
    <t>Адрес размещения конт.площадки</t>
  </si>
  <si>
    <t>Место размещения контейнерной площадки (придомовая тер./земли общего пользования)</t>
  </si>
  <si>
    <t>Обслуживаемые дома</t>
  </si>
  <si>
    <t>Кол-во контейнеров, шт.</t>
  </si>
  <si>
    <t>р.п.Мишелевка</t>
  </si>
  <si>
    <t>земли общего пользования</t>
  </si>
  <si>
    <t>ул.Маяковского, 18</t>
  </si>
  <si>
    <t>ул.Сибирская 19, 21, 23,25,37,29   ул.Коммунаров с 1 по 15, ул.Солнечная, ул.Новая</t>
  </si>
  <si>
    <t>ул.Маяковского 20,18   ул.Молодежная 7,9,11   ул.Гагарина 15,22,17,24,19,26,21,28,23,30,25</t>
  </si>
  <si>
    <t>ул.Маяковского, 10</t>
  </si>
  <si>
    <t>ул.Маяковского 2,4,6,8,10,14,16   ул.Гагарина 7,9,11,13,12,14,16,18</t>
  </si>
  <si>
    <t>ул.Гагарина, 3</t>
  </si>
  <si>
    <t>ул.Гагарина 1,2,3,4,5,6,7,8,10   ул.Гайдара 2,4,6,8,10  ул.Титова 8,10,11,13  ул.Лесная 1,3,4,5,7</t>
  </si>
  <si>
    <t>ул.Гайдара, 13</t>
  </si>
  <si>
    <t>ул.Гайдара 7,9,11,13,12,16,18,20,22</t>
  </si>
  <si>
    <t>ул.Комарова, 1</t>
  </si>
  <si>
    <t>ул.Комарова 1,2,3,4,5,6,7,8,9,10,11,12,13,14,15,5,16,17,18,19,20,21  ул.Зеленая 1,2,3,4,5,6,7,8</t>
  </si>
  <si>
    <t>кв. Юбилейный 1,7,15,16,12,8,6,7  Больничный комплекс 1,2  ул.Молодежная 5,7,9,11,13                                  ул.Титова 1,2,3,4,5,6</t>
  </si>
  <si>
    <t>ул.Лазо (КБО)</t>
  </si>
  <si>
    <t>ул.Лазо 2,4,6,8,10,12,14,16,18,20  кв.Юбилейный 18,14,10,17,11</t>
  </si>
  <si>
    <t>ул.Ленина, 4</t>
  </si>
  <si>
    <t>ул.Ленина 4,6,2,10,8,14,16,12,18,22,28,30,32,34,3,6,1,3,4,7,9,11,13</t>
  </si>
  <si>
    <t>ул.Щорса 8в, 8г</t>
  </si>
  <si>
    <t>ул.Больничный комплекс</t>
  </si>
  <si>
    <t>ул.Гайдара, 21</t>
  </si>
  <si>
    <t>ул.Гайдара 19,21,22,24  ул.Лесная 6,13  ул.Молодежная 2,10</t>
  </si>
  <si>
    <t>ул.Лесная, 19</t>
  </si>
  <si>
    <t>ул.Лесная 15,17,19,8,21,23,25,27,29,31,33,35,37,12,14,16,18,20,22,26,28  ул.Сибирская, 2</t>
  </si>
  <si>
    <t>ул.Ульяны Громовой 1,2,3,4,5,6,7,8</t>
  </si>
  <si>
    <t>ул.Войкова с 1 по 56, ул.С.Тюленина, ул.Набережная, пер.Декабристов, пер.Аптечный, ул.Героев Бреста со 2 по 42, пер.Пионерский, ул.Береговая, пер.Красноармейский, пер.Партизанский, ул.Мира с 1 по 27</t>
  </si>
  <si>
    <t>ул.Войкова с 57, ул.Героев Бреста с 43, пер.Речной, пер.Крутой</t>
  </si>
  <si>
    <t>ул.Ленина с 60 по 99, ул.Мира с 69 по 99, ул.З.Космедемьянской, ул.Советская, ул.Интернациональная</t>
  </si>
  <si>
    <t>ул.Л.Шевцовой</t>
  </si>
  <si>
    <t>ул.Л.Шевцовой, ул.У.Громовой с 9 по 27, ул.Чапаева, пер.Коммунистический, пер.Комсомольский</t>
  </si>
  <si>
    <t>ул.Г.Бреста</t>
  </si>
  <si>
    <t>ул.Г.Бреста с 32</t>
  </si>
  <si>
    <t>ул.Ленина с 44 по 59, ул.Мира с 28 по 67</t>
  </si>
  <si>
    <t>ул.Тимирязева</t>
  </si>
  <si>
    <t>ул.Тимирязева 14,16,20,22,24,26,9,11,13,15,17,19,23,25,27,29,31,33,35,37,30,32,34,36,39  ул.Энтузиастов</t>
  </si>
  <si>
    <t>ул.Зеленая (напротив д.26)</t>
  </si>
  <si>
    <t>ул.Зеленая с 9 по 29</t>
  </si>
  <si>
    <t>ул.Куйбышева 19,21,23,25,29,24,26,22  ул.Радищева 1,2,3,4,5,6,7,8 т                 ул.Пушкина 1,2,3,4,5,6,7,9     ул.Октябрьская</t>
  </si>
  <si>
    <t>ул.Пушкина 14,16,17,18,19,20,21,22,23,24,25,26,27,28,29,30,31,33</t>
  </si>
  <si>
    <t>ул.Рождественская</t>
  </si>
  <si>
    <t>ул.Ф.Обыскаловой, 46</t>
  </si>
  <si>
    <t>ул.Ф.Обыскаловой 20,22,24,26,28,30,32,34,36,38,40,42,44,46,48,50,52,54,56,58,3,5,7,9,11,13,15,17,19,21,23,25,27    ул.П.Кузякина 4,5,6,7,8,9,10,11,14,16,18,2,22,24,26  ул.Горького 119-145 (нечетные)</t>
  </si>
  <si>
    <t>ул.Ф.Обыскаловой с 1-19</t>
  </si>
  <si>
    <t>ул.Ф.Обыскаловой 102,104,106,108,110,112,114,116,118,120,122,124 нечет с 71      ул.О.Кошевого с 1 по 30</t>
  </si>
  <si>
    <t>ул.Ф.Обыскаловой 126,128,130,132,134,136,138,138а,140,142,144,146,148,150,152,154,156,158,160   ул.О.Кошевого</t>
  </si>
  <si>
    <t>ул.Черемховская, ул.Ф.Обыскаловой 162, 164, 166, 168, 170, 172, 174, 176, 178, 180    ул.О.Кошевого четн с 62 по 94</t>
  </si>
  <si>
    <t>ул.Щорса</t>
  </si>
  <si>
    <t>ул.Горького, не четн: с 1 по 43, четн: со 2 по 32</t>
  </si>
  <si>
    <t>ул.Горького, не четн: с 45 по 87, четн: с 34 по 70     ул.Котовского нечетн. С 1 по 15</t>
  </si>
  <si>
    <t>ул.Горького, нечет: с 89 по 117, четн: с 72 по 94     ул.Котовского с 15 по 39</t>
  </si>
  <si>
    <t>Всего контейнеров по п.Мишелевка</t>
  </si>
  <si>
    <t>ул.Заречная</t>
  </si>
  <si>
    <t>ул.Полевая</t>
  </si>
  <si>
    <t>ул.Центральная</t>
  </si>
  <si>
    <t>с.Хайта</t>
  </si>
  <si>
    <t>пересечение ул.Хайтинская, ул.Лесная</t>
  </si>
  <si>
    <t>ул.Хайтинская, ул.Лесная</t>
  </si>
  <si>
    <t>ул.Лесная</t>
  </si>
  <si>
    <t>Всего контейнеров по с.Хайта</t>
  </si>
  <si>
    <t>д.Глубокий Лог</t>
  </si>
  <si>
    <t>ул.1-я набережная</t>
  </si>
  <si>
    <t>ул.1-я набережная,  ул.2-я набережная</t>
  </si>
  <si>
    <t>Всего контейнеров по д.Глубокий Лог</t>
  </si>
  <si>
    <t>п.Усолье - 7</t>
  </si>
  <si>
    <t>ул.Лесная, 11</t>
  </si>
  <si>
    <t>ул.Лесная, 12</t>
  </si>
  <si>
    <t>ул.Лесная, 13</t>
  </si>
  <si>
    <t>Всего контейнеров по п.Усолье-7</t>
  </si>
  <si>
    <t>МКД 6,7,8,9,10,11</t>
  </si>
  <si>
    <t>МКД 1,2,3,4,5,12</t>
  </si>
  <si>
    <t>МКД 13, жилые дома ул.Лесная</t>
  </si>
  <si>
    <t>Итого контейнеров по МО:</t>
  </si>
  <si>
    <t xml:space="preserve">  </t>
  </si>
  <si>
    <t>ул.Сибирская, 20</t>
  </si>
  <si>
    <t>ул.Сибирская, 16а</t>
  </si>
  <si>
    <t>Факт. кол-во контейнеров, шт.</t>
  </si>
  <si>
    <t>ул.Войкова, 80</t>
  </si>
  <si>
    <t>ул.Ленина, 81(рядом с опорой)</t>
  </si>
  <si>
    <t xml:space="preserve">ул.Ленина, 29 </t>
  </si>
  <si>
    <t>ул.Ленина, 51</t>
  </si>
  <si>
    <t xml:space="preserve">ул.Ленина , ул.Мира </t>
  </si>
  <si>
    <t>ул.Комарова, 61</t>
  </si>
  <si>
    <t>ул.Комарова с 28 по 61</t>
  </si>
  <si>
    <t>Всего:</t>
  </si>
  <si>
    <t>выставили 17.01.2018 г.</t>
  </si>
  <si>
    <t>ул.Центральная, между д.16 и д.14</t>
  </si>
  <si>
    <t>ул.Заречная (после моста)</t>
  </si>
  <si>
    <t>ул.Лесная, 1-1</t>
  </si>
  <si>
    <t>ул.Полевая, 12</t>
  </si>
  <si>
    <t>ул.Усольская, 1</t>
  </si>
  <si>
    <t>ул.Усольская</t>
  </si>
  <si>
    <t>Выставили 17.01.2019</t>
  </si>
  <si>
    <t>ул.Титова, 1а</t>
  </si>
  <si>
    <t>кв.Юбилейный, ул.40 Лет Победы</t>
  </si>
  <si>
    <t>ул.Рождественская,19</t>
  </si>
  <si>
    <t>ул.Фрунзе, 27</t>
  </si>
  <si>
    <t>ул.Куйбышева,25</t>
  </si>
  <si>
    <t>ул.Пушкина,15</t>
  </si>
  <si>
    <t>ул.Куйбышева,15</t>
  </si>
  <si>
    <t>ул.Радищева, 16</t>
  </si>
  <si>
    <t>ул.Ф.Обыскаловой, 18</t>
  </si>
  <si>
    <t>ул.Ф.Обыскаловой, 78</t>
  </si>
  <si>
    <t>ул.Ф.Обыскаловой, 116</t>
  </si>
  <si>
    <t>ул.Горького 16</t>
  </si>
  <si>
    <t>ул.Горького 50</t>
  </si>
  <si>
    <t>ул.Горького, 105</t>
  </si>
  <si>
    <t>ул.Горького, 117</t>
  </si>
  <si>
    <t>ул.Горького, 127</t>
  </si>
  <si>
    <t>Хайта</t>
  </si>
  <si>
    <t>Гл.Лог</t>
  </si>
  <si>
    <t>Мишелевка</t>
  </si>
  <si>
    <t>ул.Горького, 153</t>
  </si>
  <si>
    <t>Булай</t>
  </si>
  <si>
    <t>Поселок</t>
  </si>
  <si>
    <t xml:space="preserve"> </t>
  </si>
  <si>
    <t>ул.Войкова,3 (церковь)</t>
  </si>
  <si>
    <t>ул.Войкова, 38</t>
  </si>
  <si>
    <t>ул.Войкова</t>
  </si>
  <si>
    <t>ул.Л.Шевцовой,5</t>
  </si>
  <si>
    <t>ул.Тимирязева, 38 (напротив котельной)</t>
  </si>
  <si>
    <t>ул.Тимирязева, ул.Энтузиастов</t>
  </si>
  <si>
    <t>ул.Щорса, 8</t>
  </si>
  <si>
    <t>ул.Щорса,20</t>
  </si>
  <si>
    <t>ул.Щорса, 8в (Таежный)</t>
  </si>
  <si>
    <t>кв-л Юбилейный, 1 (кафе Элита)</t>
  </si>
  <si>
    <t>пер.Первомайский, 11 (кладбище)</t>
  </si>
  <si>
    <t>ул.Ф.Обыскаловой, 115 (маг березка)</t>
  </si>
  <si>
    <t>ул.Г.Бреста,35</t>
  </si>
  <si>
    <t>миш</t>
  </si>
  <si>
    <t>старый поселок</t>
  </si>
  <si>
    <t>булай, таежный</t>
  </si>
  <si>
    <t>Итого:</t>
  </si>
  <si>
    <t>ЧЕТ, ВОСК</t>
  </si>
  <si>
    <t>СР, СУБ</t>
  </si>
  <si>
    <t>Дни вывоза ТКО</t>
  </si>
  <si>
    <t>Пн.,Ср,Сб</t>
  </si>
  <si>
    <t>Чт,Вс</t>
  </si>
  <si>
    <t>Пн, Сб</t>
  </si>
  <si>
    <t>Чт.</t>
  </si>
  <si>
    <t>ул.Сибирская 1-19, пер.Сибирский</t>
  </si>
  <si>
    <t>ул.Куйбышева</t>
  </si>
  <si>
    <t>ул.Фрунзе дома с 1 по 53    ул.Куйбышева 2,4,6,8,3,5,7,9,11,13,15,17   ул.Ф.Обыскаловой 2,4,6,8,10,12</t>
  </si>
  <si>
    <t>ул.Радищева</t>
  </si>
  <si>
    <t xml:space="preserve">ул.Горького </t>
  </si>
  <si>
    <t>Адрес контейнерной площадки</t>
  </si>
  <si>
    <t>Адрес обслуживаемых домов (названия улиц)</t>
  </si>
  <si>
    <t>кв. Юбилейный 1,7,15,16,12,8,6,7;  Больничный комплекс 1,2;  ул.Молодежная 5,7,9,11,13; ул.Титова 1,2,3,4,5,6</t>
  </si>
  <si>
    <t xml:space="preserve">ул.Войкова с 1 по 56 </t>
  </si>
  <si>
    <t>ул.Куйбышева 19,21,23,25,29,24,26,22;  ул.Радищева 1,2,3,4,5,6,7,8; ул.Пушкина 1,2,3,4,5,6,7,9; ул.Октябрьская</t>
  </si>
  <si>
    <t>ул.Ф.Обыскаловой 102,104,106,108,110,112,114,116,118,120,122,124 нечет с 71; ул.О.Кошевого с 1 по 30</t>
  </si>
  <si>
    <t>ул.Черемховская, ул.Ф.Обыскаловой 162, 164, 166, 168, 170, 172, 174, 176, 178, 180; ул.О.Кошевого четн с 62 по 94</t>
  </si>
  <si>
    <t>ул.Г.Бреста с 1 по 35</t>
  </si>
  <si>
    <t>ул.Горького с 36 по 117</t>
  </si>
  <si>
    <t>ул.Горького с 117 по 127</t>
  </si>
  <si>
    <t>ул.Горького с 127 по 157</t>
  </si>
  <si>
    <t>Географические координаты площадки</t>
  </si>
  <si>
    <t>Данные о нахождении мест (площадок) накопления твердых коммунальных отходов</t>
  </si>
  <si>
    <t>Покрытие (грунт, бетон,асфальт, иное)</t>
  </si>
  <si>
    <t>Площадь, м2</t>
  </si>
  <si>
    <t>Размещенные, шт.</t>
  </si>
  <si>
    <t>Планируемые к размещению, шт.</t>
  </si>
  <si>
    <t>Объем, м3</t>
  </si>
  <si>
    <t>Кол-во контейнеров с указанием объема</t>
  </si>
  <si>
    <t>Данные о технических характеристиках мест (площадок) накопления ТКО</t>
  </si>
  <si>
    <t>Данные об источнике образования ТКО</t>
  </si>
  <si>
    <t>Данные о собственниках мест (площадок) накопления ТКО (Для юр.лиц полное наименованние, номер ЕГРЮЛ, фактический адрес; Для ИП ФИО, ОГРН, адрес регистрации по месту жительства,  Для физ.лиц - ФИО, серия, номер, дата выдачи паспорта и иного документа, адрес регистрации, к/телефон)</t>
  </si>
  <si>
    <t>Дата и номер решения о включении и (отказе) сведений о месте (лощадке) накопления ТКО в реестр</t>
  </si>
  <si>
    <t>р.п. Мишелевка</t>
  </si>
  <si>
    <t>грунт</t>
  </si>
  <si>
    <t>бетон</t>
  </si>
  <si>
    <t>ул.Сибирская, ул.Коммунаров, ул.Солнечная, ул.Новая</t>
  </si>
  <si>
    <t>ул.Сибирская, пер.Сибирский</t>
  </si>
  <si>
    <t>ул.Маяковского, ул.Молодежная, ул.Гагарина</t>
  </si>
  <si>
    <t>ул.Маяковского, ул.Гагарина</t>
  </si>
  <si>
    <t>ул.Гагарина, ул.Гайдара, ул.Титова, ул.Лесная</t>
  </si>
  <si>
    <t>ул.Гайдара</t>
  </si>
  <si>
    <t>ул.Комарова, ул.Зеленая</t>
  </si>
  <si>
    <t>кв-л Юбилейный, ул.Больничный Комплекс, ул.Молодежная, ул.Титова</t>
  </si>
  <si>
    <t>кв-л Юбилейный, ул.40 лет Победы</t>
  </si>
  <si>
    <t>ул.Ленина</t>
  </si>
  <si>
    <t>ул.Гайдара, Молодежная</t>
  </si>
  <si>
    <t>ул.Лесная, ул.Сибирская</t>
  </si>
  <si>
    <t>ул.Лазо</t>
  </si>
  <si>
    <t xml:space="preserve">ул.Щорса </t>
  </si>
  <si>
    <t>пер.Первомайский</t>
  </si>
  <si>
    <t>ул.Ленина, ул.Мира</t>
  </si>
  <si>
    <t>ул.Комарова</t>
  </si>
  <si>
    <t>ул.Зеленая</t>
  </si>
  <si>
    <t>ул.Куйбышева, ул.Радищева, ул.Пушкина, ул.Октябрьская</t>
  </si>
  <si>
    <t>ул.Пушкина</t>
  </si>
  <si>
    <t>ул.Ф.Обыскаловой, Обыскаловой с</t>
  </si>
  <si>
    <t>ул.Горького</t>
  </si>
  <si>
    <t xml:space="preserve">ул.Войкова, ул.С.Тюленина, ул.Набережная, пер.Декабристов, пер.Аптечный, ул.Героев Бреста, пер.Пионерский, ул.Береговая, пер.Красноармейский, пер.Партизанский, ул.Мира </t>
  </si>
  <si>
    <t>ул.Войкова, ул.Героев Бреста, пер.Речной, пер.Крутой</t>
  </si>
  <si>
    <t>ул.Ленина, ул.Мира, ул.З.Космедемьянской, ул.Советская, ул.Интернациональная</t>
  </si>
  <si>
    <t>ул.Г.Бреста, Бреста</t>
  </si>
  <si>
    <t>ул.Л.Шевцовой, ул.У.Громовой, ул.Чапаева, пер.Коммунистический, пер.Комсомольский</t>
  </si>
  <si>
    <t xml:space="preserve">ул.Фрунзе дома, ул.Куйбышева, ул.Ф.Обыскаловой </t>
  </si>
  <si>
    <t>ул.Ф.Обыскаловой, ул.П.Кузякина, ул.Горького</t>
  </si>
  <si>
    <t xml:space="preserve">ул.Ф.Обыскаловой, ул.О.Кошевого </t>
  </si>
  <si>
    <t>ул.Ф.Обыскаловой, ул.О.Кошевого</t>
  </si>
  <si>
    <t xml:space="preserve">ул.Черемховская, ул.Ф.Обыскаловой ; ул.О.Кошевого </t>
  </si>
  <si>
    <t>ул.Горького, ул.Котовского</t>
  </si>
  <si>
    <t xml:space="preserve">ул.Горького, ул.Котовского </t>
  </si>
  <si>
    <t>52.867102.103.179002</t>
  </si>
  <si>
    <t>52.863600,103.193739</t>
  </si>
  <si>
    <t>52.865343,103.188805</t>
  </si>
  <si>
    <t>52.863856,103.187903</t>
  </si>
  <si>
    <t>52.862266,103.185398</t>
  </si>
  <si>
    <t>52.862042,103.183102</t>
  </si>
  <si>
    <t>52.863898,103.183979</t>
  </si>
  <si>
    <t>52.868506,103.182552</t>
  </si>
  <si>
    <t>52.866320,103.180984</t>
  </si>
  <si>
    <t>52.864553,103.178875</t>
  </si>
  <si>
    <t>52.858594,103.172809</t>
  </si>
  <si>
    <t>52.847762,103.120574</t>
  </si>
  <si>
    <t>52.865189,103.182534</t>
  </si>
  <si>
    <t>52.864751,103.184680</t>
  </si>
  <si>
    <t>52.867011,103.184477</t>
  </si>
  <si>
    <t>52.861226,103.187225</t>
  </si>
  <si>
    <t>52.850947,103.172224</t>
  </si>
  <si>
    <t>52.855182,103.174000</t>
  </si>
  <si>
    <t>52.852874,103.176544</t>
  </si>
  <si>
    <t>52.848795,103.178474</t>
  </si>
  <si>
    <t>52.851364,103.165455</t>
  </si>
  <si>
    <t>52.851032,103.174910</t>
  </si>
  <si>
    <t>52.856087,103.169663</t>
  </si>
  <si>
    <t>52.853907,103.166651</t>
  </si>
  <si>
    <t>52.848659,103.168323</t>
  </si>
  <si>
    <t>52.874844,103.190958</t>
  </si>
  <si>
    <t>52.870497,103.187596</t>
  </si>
  <si>
    <t>52.871655,103.177032</t>
  </si>
  <si>
    <t>52.873029,103.174125</t>
  </si>
  <si>
    <t>52.874591,103.176180</t>
  </si>
  <si>
    <t>52.873960,103.178114</t>
  </si>
  <si>
    <t>52.873954,103.178121</t>
  </si>
  <si>
    <t>52.865726,103.168176</t>
  </si>
  <si>
    <t>52.869241,103.171990</t>
  </si>
  <si>
    <t>52.862728,103.165640</t>
  </si>
  <si>
    <t>52.859020,103.160994</t>
  </si>
  <si>
    <t>52.854390,103.154976</t>
  </si>
  <si>
    <t>52.850424,103.152607</t>
  </si>
  <si>
    <t>52.845037,103.141609</t>
  </si>
  <si>
    <t>52.851574,103.154737</t>
  </si>
  <si>
    <t>52.854250,103.158815</t>
  </si>
  <si>
    <t>52.859439,103.165315</t>
  </si>
  <si>
    <t>52.861394,103.167755</t>
  </si>
  <si>
    <t>52.864420,103.169515</t>
  </si>
  <si>
    <t>52.867037,103.172939</t>
  </si>
  <si>
    <t>52.851115,103.174786</t>
  </si>
  <si>
    <t>52.811300,103.190491</t>
  </si>
  <si>
    <t>52.806509,103.207064</t>
  </si>
  <si>
    <t>52.811257,103.199929</t>
  </si>
  <si>
    <t>52.815748,103.193173</t>
  </si>
  <si>
    <t>52.805329,103.204929</t>
  </si>
  <si>
    <t>52.805528,103.204302</t>
  </si>
  <si>
    <t>52.802533,103.198992</t>
  </si>
  <si>
    <t>52.905343,103.287034</t>
  </si>
  <si>
    <t>52.895784,103.282510</t>
  </si>
  <si>
    <t>52.898770,103.285369</t>
  </si>
  <si>
    <t>52.893628,103.287001</t>
  </si>
  <si>
    <t>Администрация городского поселения Мишелевксого МО (ИНН 3819016111, ОГРН 1053819035027), р.п.Мишелевка, ул.Титова, 1а</t>
  </si>
  <si>
    <t>Мин-во Обороны РФ</t>
  </si>
  <si>
    <t>ул.Набережна, ул.1-ая набережная, ул.2-ая Набережная, ул.Дачная</t>
  </si>
  <si>
    <t>ут.Тимирязева, ул.Энтузиастов</t>
  </si>
  <si>
    <t>Приложение №1</t>
  </si>
  <si>
    <t>Реестр контейнерных площадок городского поселения Мишелевского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</si>
</sst>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5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76"/>
  <sheetViews>
    <sheetView workbookViewId="0">
      <selection activeCell="D2" sqref="D2"/>
    </sheetView>
  </sheetViews>
  <sheetFormatPr defaultRowHeight="15" x14ac:dyDescent="0.25"/>
  <cols>
    <col min="1" max="1" width="3.140625" style="2" customWidth="1"/>
    <col min="2" max="2" width="4.5703125" style="1" customWidth="1"/>
    <col min="3" max="3" width="9.140625" style="2"/>
    <col min="4" max="4" width="18.42578125" style="2" customWidth="1"/>
    <col min="5" max="5" width="1.28515625" style="2" hidden="1" customWidth="1"/>
    <col min="6" max="6" width="0.7109375" style="2" hidden="1" customWidth="1"/>
    <col min="7" max="7" width="11.5703125" style="2" customWidth="1"/>
    <col min="8" max="8" width="9.140625" style="2"/>
    <col min="9" max="9" width="7.42578125" style="2" customWidth="1"/>
    <col min="10" max="12" width="9.140625" style="2"/>
    <col min="13" max="13" width="23" style="2" customWidth="1"/>
    <col min="14" max="14" width="13.7109375" style="1" hidden="1" customWidth="1"/>
    <col min="15" max="15" width="9.140625" style="2" hidden="1" customWidth="1"/>
    <col min="16" max="16" width="9.140625" style="4"/>
    <col min="17" max="27" width="0" style="2" hidden="1" customWidth="1"/>
    <col min="28" max="28" width="11.28515625" style="2" hidden="1" customWidth="1"/>
    <col min="29" max="29" width="0" style="2" hidden="1" customWidth="1"/>
    <col min="30" max="16384" width="9.140625" style="2"/>
  </cols>
  <sheetData>
    <row r="2" spans="2:22" x14ac:dyDescent="0.25">
      <c r="D2" s="3" t="s">
        <v>0</v>
      </c>
    </row>
    <row r="4" spans="2:22" ht="30" customHeight="1" x14ac:dyDescent="0.25">
      <c r="B4" s="71" t="s">
        <v>1</v>
      </c>
      <c r="C4" s="92" t="s">
        <v>2</v>
      </c>
      <c r="D4" s="93"/>
      <c r="E4" s="93"/>
      <c r="F4" s="94"/>
      <c r="G4" s="56" t="s">
        <v>140</v>
      </c>
      <c r="H4" s="60" t="s">
        <v>3</v>
      </c>
      <c r="I4" s="60"/>
      <c r="J4" s="71" t="s">
        <v>4</v>
      </c>
      <c r="K4" s="71"/>
      <c r="L4" s="71"/>
      <c r="M4" s="71"/>
      <c r="N4" s="60" t="s">
        <v>5</v>
      </c>
      <c r="P4" s="60" t="s">
        <v>81</v>
      </c>
    </row>
    <row r="5" spans="2:22" ht="45.75" customHeight="1" x14ac:dyDescent="0.25">
      <c r="B5" s="98"/>
      <c r="C5" s="95"/>
      <c r="D5" s="96"/>
      <c r="E5" s="96"/>
      <c r="F5" s="97"/>
      <c r="G5" s="57"/>
      <c r="H5" s="56"/>
      <c r="I5" s="56"/>
      <c r="J5" s="98"/>
      <c r="K5" s="98"/>
      <c r="L5" s="98"/>
      <c r="M5" s="98"/>
      <c r="N5" s="56"/>
      <c r="P5" s="56"/>
    </row>
    <row r="6" spans="2:22" x14ac:dyDescent="0.25">
      <c r="B6" s="73" t="s">
        <v>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5"/>
      <c r="P6" s="21"/>
    </row>
    <row r="7" spans="2:22" ht="61.5" customHeight="1" x14ac:dyDescent="0.25">
      <c r="B7" s="6">
        <v>1</v>
      </c>
      <c r="C7" s="99" t="s">
        <v>79</v>
      </c>
      <c r="D7" s="100"/>
      <c r="E7" s="100"/>
      <c r="F7" s="100"/>
      <c r="G7" s="22" t="s">
        <v>141</v>
      </c>
      <c r="H7" s="57" t="s">
        <v>7</v>
      </c>
      <c r="I7" s="57"/>
      <c r="J7" s="95" t="s">
        <v>9</v>
      </c>
      <c r="K7" s="96"/>
      <c r="L7" s="96"/>
      <c r="M7" s="97"/>
      <c r="N7" s="6">
        <v>2</v>
      </c>
      <c r="P7" s="22">
        <v>1</v>
      </c>
      <c r="T7" s="2">
        <f>P7+P8+P9+P10+P11+P12+P13+P14+P15+P19+P20+P21+P22+P34+P35</f>
        <v>32</v>
      </c>
      <c r="V7" s="2" t="s">
        <v>134</v>
      </c>
    </row>
    <row r="8" spans="2:22" ht="30.75" customHeight="1" x14ac:dyDescent="0.25">
      <c r="B8" s="6">
        <v>2</v>
      </c>
      <c r="C8" s="58" t="s">
        <v>80</v>
      </c>
      <c r="D8" s="59"/>
      <c r="E8" s="8"/>
      <c r="F8" s="8"/>
      <c r="G8" s="22" t="s">
        <v>141</v>
      </c>
      <c r="H8" s="57" t="s">
        <v>7</v>
      </c>
      <c r="I8" s="57"/>
      <c r="J8" s="61" t="s">
        <v>145</v>
      </c>
      <c r="K8" s="62"/>
      <c r="L8" s="62"/>
      <c r="M8" s="63"/>
      <c r="N8" s="6"/>
      <c r="P8" s="22">
        <v>3</v>
      </c>
      <c r="T8" s="2">
        <f>P17+P23+P24+P25+P26+P27+P30+P31+P33+P55</f>
        <v>15</v>
      </c>
      <c r="V8" s="2" t="s">
        <v>135</v>
      </c>
    </row>
    <row r="9" spans="2:22" ht="59.25" customHeight="1" x14ac:dyDescent="0.25">
      <c r="B9" s="6">
        <v>3</v>
      </c>
      <c r="C9" s="68" t="s">
        <v>8</v>
      </c>
      <c r="D9" s="69"/>
      <c r="E9" s="69"/>
      <c r="F9" s="69"/>
      <c r="G9" s="22" t="s">
        <v>141</v>
      </c>
      <c r="H9" s="60" t="s">
        <v>7</v>
      </c>
      <c r="I9" s="60"/>
      <c r="J9" s="61" t="s">
        <v>10</v>
      </c>
      <c r="K9" s="62"/>
      <c r="L9" s="62"/>
      <c r="M9" s="63"/>
      <c r="N9" s="7">
        <v>1</v>
      </c>
      <c r="P9" s="22">
        <v>2</v>
      </c>
      <c r="T9" s="2">
        <f>P18+P36+P37+P38+P39+P40+P41+P42+P43+P44+P45+P46+P47+P48+P49+P50+P51+P52+P53+P54</f>
        <v>22</v>
      </c>
      <c r="V9" s="2" t="s">
        <v>136</v>
      </c>
    </row>
    <row r="10" spans="2:22" ht="30" customHeight="1" x14ac:dyDescent="0.25">
      <c r="B10" s="24">
        <v>4</v>
      </c>
      <c r="C10" s="90" t="s">
        <v>11</v>
      </c>
      <c r="D10" s="91"/>
      <c r="E10" s="91"/>
      <c r="F10" s="91"/>
      <c r="G10" s="25" t="s">
        <v>141</v>
      </c>
      <c r="H10" s="82" t="s">
        <v>7</v>
      </c>
      <c r="I10" s="82"/>
      <c r="J10" s="64" t="s">
        <v>12</v>
      </c>
      <c r="K10" s="65"/>
      <c r="L10" s="65"/>
      <c r="M10" s="66"/>
      <c r="N10" s="25">
        <v>1</v>
      </c>
      <c r="O10" s="26"/>
      <c r="P10" s="25">
        <v>2</v>
      </c>
      <c r="S10" s="2" t="s">
        <v>89</v>
      </c>
      <c r="T10" s="2">
        <f>SUM(T7:T9)</f>
        <v>69</v>
      </c>
    </row>
    <row r="11" spans="2:22" ht="51" customHeight="1" x14ac:dyDescent="0.25">
      <c r="B11" s="24">
        <v>5</v>
      </c>
      <c r="C11" s="90" t="s">
        <v>13</v>
      </c>
      <c r="D11" s="91"/>
      <c r="E11" s="91"/>
      <c r="F11" s="91"/>
      <c r="G11" s="25" t="s">
        <v>141</v>
      </c>
      <c r="H11" s="82" t="s">
        <v>7</v>
      </c>
      <c r="I11" s="82"/>
      <c r="J11" s="64" t="s">
        <v>14</v>
      </c>
      <c r="K11" s="65"/>
      <c r="L11" s="65"/>
      <c r="M11" s="66"/>
      <c r="N11" s="25">
        <v>1</v>
      </c>
      <c r="O11" s="26"/>
      <c r="P11" s="25">
        <v>2</v>
      </c>
      <c r="S11" s="2" t="s">
        <v>114</v>
      </c>
      <c r="T11" s="2">
        <f>P65</f>
        <v>7</v>
      </c>
    </row>
    <row r="12" spans="2:22" x14ac:dyDescent="0.25">
      <c r="B12" s="6">
        <v>6</v>
      </c>
      <c r="C12" s="68" t="s">
        <v>15</v>
      </c>
      <c r="D12" s="69"/>
      <c r="E12" s="69"/>
      <c r="F12" s="69"/>
      <c r="G12" s="22" t="s">
        <v>141</v>
      </c>
      <c r="H12" s="60" t="s">
        <v>7</v>
      </c>
      <c r="I12" s="60"/>
      <c r="J12" s="71" t="s">
        <v>16</v>
      </c>
      <c r="K12" s="71"/>
      <c r="L12" s="71"/>
      <c r="M12" s="71"/>
      <c r="N12" s="7">
        <v>1</v>
      </c>
      <c r="P12" s="22">
        <v>1</v>
      </c>
      <c r="S12" s="2" t="s">
        <v>115</v>
      </c>
      <c r="T12" s="2">
        <f>P68</f>
        <v>2</v>
      </c>
    </row>
    <row r="13" spans="2:22" ht="45" customHeight="1" x14ac:dyDescent="0.25">
      <c r="B13" s="6">
        <v>7</v>
      </c>
      <c r="C13" s="68" t="s">
        <v>17</v>
      </c>
      <c r="D13" s="69"/>
      <c r="E13" s="69"/>
      <c r="F13" s="69"/>
      <c r="G13" s="22" t="s">
        <v>141</v>
      </c>
      <c r="H13" s="60" t="s">
        <v>7</v>
      </c>
      <c r="I13" s="60"/>
      <c r="J13" s="61" t="s">
        <v>18</v>
      </c>
      <c r="K13" s="62"/>
      <c r="L13" s="62"/>
      <c r="M13" s="63"/>
      <c r="N13" s="7">
        <v>1</v>
      </c>
      <c r="P13" s="22">
        <v>2</v>
      </c>
      <c r="S13" s="2" t="s">
        <v>137</v>
      </c>
      <c r="T13" s="2">
        <f>T10+T11+T12</f>
        <v>78</v>
      </c>
    </row>
    <row r="14" spans="2:22" ht="61.5" customHeight="1" x14ac:dyDescent="0.25">
      <c r="B14" s="6">
        <v>8</v>
      </c>
      <c r="C14" s="64" t="s">
        <v>130</v>
      </c>
      <c r="D14" s="65"/>
      <c r="E14" s="65"/>
      <c r="F14" s="65"/>
      <c r="G14" s="25" t="s">
        <v>141</v>
      </c>
      <c r="H14" s="82" t="s">
        <v>7</v>
      </c>
      <c r="I14" s="82"/>
      <c r="J14" s="64" t="s">
        <v>19</v>
      </c>
      <c r="K14" s="65"/>
      <c r="L14" s="65"/>
      <c r="M14" s="66"/>
      <c r="N14" s="25">
        <v>1</v>
      </c>
      <c r="O14" s="26"/>
      <c r="P14" s="25">
        <v>3</v>
      </c>
    </row>
    <row r="15" spans="2:22" ht="61.5" customHeight="1" x14ac:dyDescent="0.25">
      <c r="B15" s="6">
        <v>9</v>
      </c>
      <c r="C15" s="61" t="s">
        <v>98</v>
      </c>
      <c r="D15" s="62"/>
      <c r="E15" s="9"/>
      <c r="F15" s="9"/>
      <c r="G15" s="22" t="s">
        <v>141</v>
      </c>
      <c r="H15" s="60" t="s">
        <v>7</v>
      </c>
      <c r="I15" s="60"/>
      <c r="J15" s="61" t="s">
        <v>99</v>
      </c>
      <c r="K15" s="62"/>
      <c r="L15" s="62"/>
      <c r="M15" s="63"/>
      <c r="N15" s="7">
        <v>1</v>
      </c>
      <c r="P15" s="22">
        <v>1</v>
      </c>
    </row>
    <row r="16" spans="2:22" ht="30.75" hidden="1" customHeight="1" x14ac:dyDescent="0.25">
      <c r="B16" s="6">
        <v>10</v>
      </c>
      <c r="C16" s="68" t="s">
        <v>20</v>
      </c>
      <c r="D16" s="69"/>
      <c r="E16" s="69"/>
      <c r="F16" s="69"/>
      <c r="G16" s="22"/>
      <c r="H16" s="60" t="s">
        <v>7</v>
      </c>
      <c r="I16" s="60"/>
      <c r="J16" s="61" t="s">
        <v>21</v>
      </c>
      <c r="K16" s="62"/>
      <c r="L16" s="62"/>
      <c r="M16" s="63"/>
      <c r="N16" s="7">
        <v>1</v>
      </c>
      <c r="P16" s="22"/>
    </row>
    <row r="17" spans="2:21" ht="46.5" customHeight="1" x14ac:dyDescent="0.25">
      <c r="B17" s="24">
        <v>10</v>
      </c>
      <c r="C17" s="90" t="s">
        <v>22</v>
      </c>
      <c r="D17" s="91"/>
      <c r="E17" s="91"/>
      <c r="F17" s="91"/>
      <c r="G17" s="25" t="s">
        <v>142</v>
      </c>
      <c r="H17" s="82" t="s">
        <v>7</v>
      </c>
      <c r="I17" s="82"/>
      <c r="J17" s="64" t="s">
        <v>23</v>
      </c>
      <c r="K17" s="65"/>
      <c r="L17" s="65"/>
      <c r="M17" s="66"/>
      <c r="N17" s="25">
        <v>1</v>
      </c>
      <c r="O17" s="26"/>
      <c r="P17" s="25">
        <v>2</v>
      </c>
      <c r="U17" s="2" t="s">
        <v>120</v>
      </c>
    </row>
    <row r="18" spans="2:21" ht="30.75" customHeight="1" x14ac:dyDescent="0.25">
      <c r="B18" s="24">
        <v>11</v>
      </c>
      <c r="C18" s="64" t="s">
        <v>129</v>
      </c>
      <c r="D18" s="65"/>
      <c r="E18" s="65"/>
      <c r="F18" s="65"/>
      <c r="G18" s="25" t="s">
        <v>141</v>
      </c>
      <c r="H18" s="82" t="s">
        <v>7</v>
      </c>
      <c r="I18" s="82"/>
      <c r="J18" s="67" t="s">
        <v>24</v>
      </c>
      <c r="K18" s="67"/>
      <c r="L18" s="67"/>
      <c r="M18" s="67"/>
      <c r="N18" s="25">
        <v>1</v>
      </c>
      <c r="O18" s="26"/>
      <c r="P18" s="25">
        <v>2</v>
      </c>
    </row>
    <row r="19" spans="2:21" ht="28.5" customHeight="1" x14ac:dyDescent="0.25">
      <c r="B19" s="6">
        <v>12</v>
      </c>
      <c r="C19" s="61" t="s">
        <v>25</v>
      </c>
      <c r="D19" s="62"/>
      <c r="E19" s="62"/>
      <c r="F19" s="62"/>
      <c r="G19" s="22" t="s">
        <v>141</v>
      </c>
      <c r="H19" s="60" t="s">
        <v>7</v>
      </c>
      <c r="I19" s="60"/>
      <c r="J19" s="68" t="s">
        <v>25</v>
      </c>
      <c r="K19" s="69"/>
      <c r="L19" s="69"/>
      <c r="M19" s="69"/>
      <c r="N19" s="7">
        <v>1</v>
      </c>
      <c r="P19" s="22">
        <v>1</v>
      </c>
    </row>
    <row r="20" spans="2:21" ht="30" customHeight="1" x14ac:dyDescent="0.25">
      <c r="B20" s="6">
        <v>13</v>
      </c>
      <c r="C20" s="68" t="s">
        <v>26</v>
      </c>
      <c r="D20" s="69"/>
      <c r="E20" s="69"/>
      <c r="F20" s="69"/>
      <c r="G20" s="22" t="s">
        <v>141</v>
      </c>
      <c r="H20" s="60" t="s">
        <v>7</v>
      </c>
      <c r="I20" s="60"/>
      <c r="J20" s="61" t="s">
        <v>27</v>
      </c>
      <c r="K20" s="62"/>
      <c r="L20" s="62"/>
      <c r="M20" s="63"/>
      <c r="N20" s="7">
        <v>4</v>
      </c>
      <c r="P20" s="22">
        <v>5</v>
      </c>
    </row>
    <row r="21" spans="2:21" ht="45" customHeight="1" x14ac:dyDescent="0.25">
      <c r="B21" s="6">
        <v>14</v>
      </c>
      <c r="C21" s="68" t="s">
        <v>28</v>
      </c>
      <c r="D21" s="69"/>
      <c r="E21" s="69"/>
      <c r="F21" s="69"/>
      <c r="G21" s="22" t="s">
        <v>141</v>
      </c>
      <c r="H21" s="60" t="s">
        <v>7</v>
      </c>
      <c r="I21" s="60"/>
      <c r="J21" s="60" t="s">
        <v>29</v>
      </c>
      <c r="K21" s="60"/>
      <c r="L21" s="60"/>
      <c r="M21" s="60"/>
      <c r="N21" s="7">
        <v>4</v>
      </c>
      <c r="P21" s="22">
        <v>6</v>
      </c>
    </row>
    <row r="22" spans="2:21" ht="45" customHeight="1" x14ac:dyDescent="0.25">
      <c r="B22" s="6">
        <v>15</v>
      </c>
      <c r="C22" s="61" t="s">
        <v>125</v>
      </c>
      <c r="D22" s="62"/>
      <c r="E22" s="10"/>
      <c r="F22" s="10"/>
      <c r="G22" s="22" t="s">
        <v>141</v>
      </c>
      <c r="H22" s="60" t="s">
        <v>7</v>
      </c>
      <c r="I22" s="60"/>
      <c r="J22" s="61" t="s">
        <v>126</v>
      </c>
      <c r="K22" s="62"/>
      <c r="L22" s="62"/>
      <c r="M22" s="63"/>
      <c r="N22" s="7"/>
      <c r="P22" s="22">
        <v>1</v>
      </c>
    </row>
    <row r="23" spans="2:21" ht="34.5" customHeight="1" x14ac:dyDescent="0.25">
      <c r="B23" s="6">
        <v>16</v>
      </c>
      <c r="C23" s="61" t="s">
        <v>131</v>
      </c>
      <c r="D23" s="62"/>
      <c r="E23" s="62"/>
      <c r="F23" s="62"/>
      <c r="G23" s="22" t="s">
        <v>142</v>
      </c>
      <c r="H23" s="60" t="s">
        <v>7</v>
      </c>
      <c r="I23" s="60"/>
      <c r="J23" s="60" t="s">
        <v>30</v>
      </c>
      <c r="K23" s="60"/>
      <c r="L23" s="60"/>
      <c r="M23" s="60"/>
      <c r="N23" s="7">
        <v>4</v>
      </c>
      <c r="P23" s="22">
        <v>3</v>
      </c>
      <c r="S23" s="2" t="s">
        <v>89</v>
      </c>
      <c r="T23" s="3">
        <f>P23+P24+P26+P27+P30+P31+P34+P35</f>
        <v>12</v>
      </c>
      <c r="U23" s="2" t="s">
        <v>90</v>
      </c>
    </row>
    <row r="24" spans="2:21" ht="94.5" customHeight="1" x14ac:dyDescent="0.25">
      <c r="B24" s="6">
        <v>17</v>
      </c>
      <c r="C24" s="68" t="s">
        <v>121</v>
      </c>
      <c r="D24" s="69"/>
      <c r="E24" s="69"/>
      <c r="F24" s="69"/>
      <c r="G24" s="22" t="s">
        <v>142</v>
      </c>
      <c r="H24" s="60" t="s">
        <v>7</v>
      </c>
      <c r="I24" s="60"/>
      <c r="J24" s="60" t="s">
        <v>31</v>
      </c>
      <c r="K24" s="60"/>
      <c r="L24" s="60"/>
      <c r="M24" s="60"/>
      <c r="N24" s="7">
        <v>2</v>
      </c>
      <c r="P24" s="22">
        <v>2</v>
      </c>
    </row>
    <row r="25" spans="2:21" ht="32.25" customHeight="1" x14ac:dyDescent="0.25">
      <c r="B25" s="6">
        <v>18</v>
      </c>
      <c r="C25" s="58" t="s">
        <v>122</v>
      </c>
      <c r="D25" s="59"/>
      <c r="E25" s="10"/>
      <c r="F25" s="10"/>
      <c r="G25" s="22" t="s">
        <v>142</v>
      </c>
      <c r="H25" s="60" t="s">
        <v>7</v>
      </c>
      <c r="I25" s="60"/>
      <c r="J25" s="61" t="s">
        <v>123</v>
      </c>
      <c r="K25" s="62"/>
      <c r="L25" s="62"/>
      <c r="M25" s="63"/>
      <c r="N25" s="7"/>
      <c r="P25" s="22">
        <v>1</v>
      </c>
      <c r="Q25" s="2" t="s">
        <v>138</v>
      </c>
    </row>
    <row r="26" spans="2:21" ht="28.5" customHeight="1" x14ac:dyDescent="0.25">
      <c r="B26" s="6">
        <v>17</v>
      </c>
      <c r="C26" s="68" t="s">
        <v>82</v>
      </c>
      <c r="D26" s="69"/>
      <c r="E26" s="69"/>
      <c r="F26" s="69"/>
      <c r="G26" s="22" t="s">
        <v>142</v>
      </c>
      <c r="H26" s="60" t="s">
        <v>7</v>
      </c>
      <c r="I26" s="60"/>
      <c r="J26" s="60" t="s">
        <v>32</v>
      </c>
      <c r="K26" s="60"/>
      <c r="L26" s="60"/>
      <c r="M26" s="60"/>
      <c r="N26" s="7">
        <v>1</v>
      </c>
      <c r="P26" s="22">
        <v>1</v>
      </c>
    </row>
    <row r="27" spans="2:21" ht="48.75" customHeight="1" x14ac:dyDescent="0.25">
      <c r="B27" s="6">
        <v>18</v>
      </c>
      <c r="C27" s="61" t="s">
        <v>83</v>
      </c>
      <c r="D27" s="62"/>
      <c r="E27" s="62"/>
      <c r="F27" s="62"/>
      <c r="G27" s="22" t="s">
        <v>142</v>
      </c>
      <c r="H27" s="60" t="s">
        <v>7</v>
      </c>
      <c r="I27" s="60"/>
      <c r="J27" s="60" t="s">
        <v>33</v>
      </c>
      <c r="K27" s="60"/>
      <c r="L27" s="60"/>
      <c r="M27" s="60"/>
      <c r="N27" s="7">
        <v>1</v>
      </c>
      <c r="P27" s="22">
        <v>2</v>
      </c>
    </row>
    <row r="28" spans="2:21" ht="61.5" hidden="1" customHeight="1" x14ac:dyDescent="0.25">
      <c r="B28" s="6">
        <v>20</v>
      </c>
      <c r="C28" s="68" t="s">
        <v>34</v>
      </c>
      <c r="D28" s="69"/>
      <c r="E28" s="69"/>
      <c r="F28" s="69"/>
      <c r="G28" s="22"/>
      <c r="H28" s="60" t="s">
        <v>7</v>
      </c>
      <c r="I28" s="60"/>
      <c r="J28" s="60" t="s">
        <v>35</v>
      </c>
      <c r="K28" s="60"/>
      <c r="L28" s="60"/>
      <c r="M28" s="60"/>
      <c r="N28" s="7">
        <v>1</v>
      </c>
      <c r="P28" s="22"/>
    </row>
    <row r="29" spans="2:21" hidden="1" x14ac:dyDescent="0.25">
      <c r="B29" s="6">
        <v>21</v>
      </c>
      <c r="C29" s="68" t="s">
        <v>36</v>
      </c>
      <c r="D29" s="69"/>
      <c r="E29" s="69"/>
      <c r="F29" s="69"/>
      <c r="G29" s="22"/>
      <c r="H29" s="60" t="s">
        <v>7</v>
      </c>
      <c r="I29" s="60"/>
      <c r="J29" s="60" t="s">
        <v>37</v>
      </c>
      <c r="K29" s="60"/>
      <c r="L29" s="60"/>
      <c r="M29" s="60"/>
      <c r="N29" s="7">
        <v>1</v>
      </c>
      <c r="P29" s="22"/>
    </row>
    <row r="30" spans="2:21" x14ac:dyDescent="0.25">
      <c r="B30" s="6">
        <v>19</v>
      </c>
      <c r="C30" s="68" t="s">
        <v>84</v>
      </c>
      <c r="D30" s="69"/>
      <c r="E30" s="69"/>
      <c r="F30" s="69"/>
      <c r="G30" s="22" t="s">
        <v>142</v>
      </c>
      <c r="H30" s="60" t="s">
        <v>7</v>
      </c>
      <c r="I30" s="60"/>
      <c r="J30" s="60" t="s">
        <v>38</v>
      </c>
      <c r="K30" s="60"/>
      <c r="L30" s="60"/>
      <c r="M30" s="60"/>
      <c r="N30" s="7">
        <v>1</v>
      </c>
      <c r="P30" s="22">
        <v>1</v>
      </c>
    </row>
    <row r="31" spans="2:21" x14ac:dyDescent="0.25">
      <c r="B31" s="6">
        <v>20</v>
      </c>
      <c r="C31" s="58" t="s">
        <v>85</v>
      </c>
      <c r="D31" s="59"/>
      <c r="E31" s="59"/>
      <c r="F31" s="10"/>
      <c r="G31" s="22" t="s">
        <v>142</v>
      </c>
      <c r="H31" s="60" t="s">
        <v>7</v>
      </c>
      <c r="I31" s="60"/>
      <c r="J31" s="60" t="s">
        <v>86</v>
      </c>
      <c r="K31" s="60"/>
      <c r="L31" s="60"/>
      <c r="M31" s="60"/>
      <c r="N31" s="7"/>
      <c r="P31" s="22">
        <v>1</v>
      </c>
    </row>
    <row r="32" spans="2:21" ht="44.25" hidden="1" customHeight="1" x14ac:dyDescent="0.25">
      <c r="B32" s="6">
        <v>24</v>
      </c>
      <c r="C32" s="68" t="s">
        <v>39</v>
      </c>
      <c r="D32" s="69"/>
      <c r="E32" s="69"/>
      <c r="F32" s="69"/>
      <c r="G32" s="22"/>
      <c r="H32" s="60" t="s">
        <v>7</v>
      </c>
      <c r="I32" s="60"/>
      <c r="J32" s="60" t="s">
        <v>40</v>
      </c>
      <c r="K32" s="60"/>
      <c r="L32" s="60"/>
      <c r="M32" s="60"/>
      <c r="N32" s="7">
        <v>2</v>
      </c>
      <c r="P32" s="22"/>
    </row>
    <row r="33" spans="2:16" ht="44.25" customHeight="1" x14ac:dyDescent="0.25">
      <c r="B33" s="6">
        <v>21</v>
      </c>
      <c r="C33" s="58" t="s">
        <v>124</v>
      </c>
      <c r="D33" s="59"/>
      <c r="E33" s="10"/>
      <c r="F33" s="10"/>
      <c r="G33" s="22" t="s">
        <v>142</v>
      </c>
      <c r="H33" s="60" t="s">
        <v>7</v>
      </c>
      <c r="I33" s="60"/>
      <c r="J33" s="61" t="s">
        <v>34</v>
      </c>
      <c r="K33" s="62"/>
      <c r="L33" s="62"/>
      <c r="M33" s="63"/>
      <c r="N33" s="7"/>
      <c r="P33" s="22">
        <v>1</v>
      </c>
    </row>
    <row r="34" spans="2:16" x14ac:dyDescent="0.25">
      <c r="B34" s="6">
        <v>22</v>
      </c>
      <c r="C34" s="68" t="s">
        <v>87</v>
      </c>
      <c r="D34" s="69"/>
      <c r="E34" s="69"/>
      <c r="F34" s="69"/>
      <c r="G34" s="22" t="s">
        <v>143</v>
      </c>
      <c r="H34" s="60" t="s">
        <v>7</v>
      </c>
      <c r="I34" s="60"/>
      <c r="J34" s="60" t="s">
        <v>88</v>
      </c>
      <c r="K34" s="60"/>
      <c r="L34" s="60"/>
      <c r="M34" s="60"/>
      <c r="N34" s="7">
        <v>1</v>
      </c>
      <c r="P34" s="22">
        <v>1</v>
      </c>
    </row>
    <row r="35" spans="2:16" ht="33" customHeight="1" x14ac:dyDescent="0.25">
      <c r="B35" s="6">
        <v>23</v>
      </c>
      <c r="C35" s="61" t="s">
        <v>41</v>
      </c>
      <c r="D35" s="62"/>
      <c r="E35" s="62"/>
      <c r="F35" s="62"/>
      <c r="G35" s="22" t="s">
        <v>143</v>
      </c>
      <c r="H35" s="60" t="s">
        <v>7</v>
      </c>
      <c r="I35" s="60"/>
      <c r="J35" s="60" t="s">
        <v>42</v>
      </c>
      <c r="K35" s="60"/>
      <c r="L35" s="60"/>
      <c r="M35" s="60"/>
      <c r="N35" s="7">
        <v>1</v>
      </c>
      <c r="P35" s="22">
        <v>1</v>
      </c>
    </row>
    <row r="36" spans="2:16" ht="47.25" customHeight="1" x14ac:dyDescent="0.25">
      <c r="B36" s="6">
        <v>24</v>
      </c>
      <c r="C36" s="68" t="s">
        <v>101</v>
      </c>
      <c r="D36" s="69"/>
      <c r="E36" s="69"/>
      <c r="F36" s="69"/>
      <c r="G36" s="22" t="s">
        <v>141</v>
      </c>
      <c r="H36" s="60" t="s">
        <v>7</v>
      </c>
      <c r="I36" s="60"/>
      <c r="J36" s="60" t="s">
        <v>147</v>
      </c>
      <c r="K36" s="60"/>
      <c r="L36" s="60"/>
      <c r="M36" s="60"/>
      <c r="N36" s="7">
        <v>1</v>
      </c>
      <c r="P36" s="22">
        <v>1</v>
      </c>
    </row>
    <row r="37" spans="2:16" ht="47.25" customHeight="1" x14ac:dyDescent="0.25">
      <c r="B37" s="6">
        <v>25</v>
      </c>
      <c r="C37" s="58" t="s">
        <v>104</v>
      </c>
      <c r="D37" s="59"/>
      <c r="E37" s="10"/>
      <c r="F37" s="10"/>
      <c r="G37" s="22" t="s">
        <v>141</v>
      </c>
      <c r="H37" s="60" t="s">
        <v>7</v>
      </c>
      <c r="I37" s="60"/>
      <c r="J37" s="61" t="s">
        <v>146</v>
      </c>
      <c r="K37" s="62"/>
      <c r="L37" s="62"/>
      <c r="M37" s="63"/>
      <c r="N37" s="7"/>
      <c r="P37" s="22">
        <v>1</v>
      </c>
    </row>
    <row r="38" spans="2:16" ht="52.5" customHeight="1" x14ac:dyDescent="0.25">
      <c r="B38" s="6">
        <v>26</v>
      </c>
      <c r="C38" s="68" t="s">
        <v>102</v>
      </c>
      <c r="D38" s="69"/>
      <c r="E38" s="69"/>
      <c r="F38" s="69"/>
      <c r="G38" s="22" t="s">
        <v>141</v>
      </c>
      <c r="H38" s="60" t="s">
        <v>7</v>
      </c>
      <c r="I38" s="60"/>
      <c r="J38" s="60" t="s">
        <v>43</v>
      </c>
      <c r="K38" s="60"/>
      <c r="L38" s="60"/>
      <c r="M38" s="60"/>
      <c r="N38" s="7">
        <v>2</v>
      </c>
      <c r="P38" s="22">
        <v>1</v>
      </c>
    </row>
    <row r="39" spans="2:16" ht="43.5" customHeight="1" x14ac:dyDescent="0.25">
      <c r="B39" s="6">
        <v>27</v>
      </c>
      <c r="C39" s="68" t="s">
        <v>103</v>
      </c>
      <c r="D39" s="69"/>
      <c r="E39" s="69"/>
      <c r="F39" s="69"/>
      <c r="G39" s="22" t="s">
        <v>141</v>
      </c>
      <c r="H39" s="60" t="s">
        <v>7</v>
      </c>
      <c r="I39" s="60"/>
      <c r="J39" s="61" t="s">
        <v>44</v>
      </c>
      <c r="K39" s="62"/>
      <c r="L39" s="62"/>
      <c r="M39" s="63"/>
      <c r="N39" s="7">
        <v>1</v>
      </c>
      <c r="P39" s="22">
        <v>1</v>
      </c>
    </row>
    <row r="40" spans="2:16" ht="43.5" customHeight="1" x14ac:dyDescent="0.25">
      <c r="B40" s="6">
        <v>28</v>
      </c>
      <c r="C40" s="58" t="s">
        <v>105</v>
      </c>
      <c r="D40" s="59"/>
      <c r="E40" s="10"/>
      <c r="F40" s="10"/>
      <c r="G40" s="22" t="s">
        <v>141</v>
      </c>
      <c r="H40" s="60" t="s">
        <v>7</v>
      </c>
      <c r="I40" s="60"/>
      <c r="J40" s="61" t="s">
        <v>148</v>
      </c>
      <c r="K40" s="62"/>
      <c r="L40" s="62"/>
      <c r="M40" s="63"/>
      <c r="N40" s="7"/>
      <c r="P40" s="22">
        <v>1</v>
      </c>
    </row>
    <row r="41" spans="2:16" x14ac:dyDescent="0.25">
      <c r="B41" s="6">
        <v>29</v>
      </c>
      <c r="C41" s="68" t="s">
        <v>100</v>
      </c>
      <c r="D41" s="69"/>
      <c r="E41" s="69"/>
      <c r="F41" s="69"/>
      <c r="G41" s="22" t="s">
        <v>141</v>
      </c>
      <c r="H41" s="60" t="s">
        <v>7</v>
      </c>
      <c r="I41" s="60"/>
      <c r="J41" s="60" t="s">
        <v>45</v>
      </c>
      <c r="K41" s="60"/>
      <c r="L41" s="60"/>
      <c r="M41" s="60"/>
      <c r="N41" s="7">
        <v>1</v>
      </c>
      <c r="P41" s="22">
        <v>1</v>
      </c>
    </row>
    <row r="42" spans="2:16" ht="90" customHeight="1" x14ac:dyDescent="0.25">
      <c r="B42" s="6">
        <v>30</v>
      </c>
      <c r="C42" s="68" t="s">
        <v>46</v>
      </c>
      <c r="D42" s="69"/>
      <c r="E42" s="69"/>
      <c r="F42" s="69"/>
      <c r="G42" s="22" t="s">
        <v>141</v>
      </c>
      <c r="H42" s="60" t="s">
        <v>7</v>
      </c>
      <c r="I42" s="60"/>
      <c r="J42" s="60" t="s">
        <v>47</v>
      </c>
      <c r="K42" s="60"/>
      <c r="L42" s="60"/>
      <c r="M42" s="60"/>
      <c r="N42" s="7">
        <v>1</v>
      </c>
      <c r="P42" s="22">
        <v>1</v>
      </c>
    </row>
    <row r="43" spans="2:16" x14ac:dyDescent="0.25">
      <c r="B43" s="6">
        <v>31</v>
      </c>
      <c r="C43" s="71" t="s">
        <v>106</v>
      </c>
      <c r="D43" s="71"/>
      <c r="E43" s="71"/>
      <c r="F43" s="58"/>
      <c r="G43" s="22" t="s">
        <v>141</v>
      </c>
      <c r="H43" s="60" t="s">
        <v>7</v>
      </c>
      <c r="I43" s="60"/>
      <c r="J43" s="60" t="s">
        <v>48</v>
      </c>
      <c r="K43" s="60"/>
      <c r="L43" s="60"/>
      <c r="M43" s="60"/>
      <c r="N43" s="7">
        <v>1</v>
      </c>
      <c r="P43" s="22">
        <v>1</v>
      </c>
    </row>
    <row r="44" spans="2:16" ht="44.25" customHeight="1" x14ac:dyDescent="0.25">
      <c r="B44" s="24">
        <v>32</v>
      </c>
      <c r="C44" s="67" t="s">
        <v>107</v>
      </c>
      <c r="D44" s="67"/>
      <c r="E44" s="67"/>
      <c r="F44" s="72"/>
      <c r="G44" s="25" t="s">
        <v>141</v>
      </c>
      <c r="H44" s="82" t="s">
        <v>7</v>
      </c>
      <c r="I44" s="82"/>
      <c r="J44" s="82" t="s">
        <v>49</v>
      </c>
      <c r="K44" s="82"/>
      <c r="L44" s="82"/>
      <c r="M44" s="82"/>
      <c r="N44" s="25">
        <v>1</v>
      </c>
      <c r="O44" s="26"/>
      <c r="P44" s="25">
        <v>2</v>
      </c>
    </row>
    <row r="45" spans="2:16" ht="44.25" customHeight="1" x14ac:dyDescent="0.25">
      <c r="B45" s="6">
        <v>33</v>
      </c>
      <c r="C45" s="71" t="s">
        <v>108</v>
      </c>
      <c r="D45" s="71"/>
      <c r="E45" s="71"/>
      <c r="F45" s="58"/>
      <c r="G45" s="22" t="s">
        <v>141</v>
      </c>
      <c r="H45" s="60" t="s">
        <v>7</v>
      </c>
      <c r="I45" s="60"/>
      <c r="J45" s="60" t="s">
        <v>50</v>
      </c>
      <c r="K45" s="60"/>
      <c r="L45" s="60"/>
      <c r="M45" s="60"/>
      <c r="N45" s="7">
        <v>1</v>
      </c>
      <c r="P45" s="22">
        <v>1</v>
      </c>
    </row>
    <row r="46" spans="2:16" ht="44.25" customHeight="1" x14ac:dyDescent="0.25">
      <c r="B46" s="6">
        <v>34</v>
      </c>
      <c r="C46" s="61" t="s">
        <v>132</v>
      </c>
      <c r="D46" s="62"/>
      <c r="E46" s="10"/>
      <c r="F46" s="10"/>
      <c r="G46" s="22" t="s">
        <v>141</v>
      </c>
      <c r="H46" s="60" t="s">
        <v>7</v>
      </c>
      <c r="I46" s="60"/>
      <c r="J46" s="60" t="s">
        <v>51</v>
      </c>
      <c r="K46" s="60"/>
      <c r="L46" s="60"/>
      <c r="M46" s="60"/>
      <c r="N46" s="7"/>
      <c r="P46" s="22">
        <v>1</v>
      </c>
    </row>
    <row r="47" spans="2:16" x14ac:dyDescent="0.25">
      <c r="B47" s="6">
        <v>35</v>
      </c>
      <c r="C47" s="68" t="s">
        <v>127</v>
      </c>
      <c r="D47" s="69"/>
      <c r="E47" s="69"/>
      <c r="F47" s="69"/>
      <c r="G47" s="22" t="s">
        <v>141</v>
      </c>
      <c r="H47" s="60" t="s">
        <v>7</v>
      </c>
      <c r="I47" s="60"/>
      <c r="J47" s="60" t="s">
        <v>52</v>
      </c>
      <c r="K47" s="60"/>
      <c r="L47" s="60"/>
      <c r="M47" s="60"/>
      <c r="N47" s="7">
        <v>1</v>
      </c>
      <c r="P47" s="22">
        <v>1</v>
      </c>
    </row>
    <row r="48" spans="2:16" x14ac:dyDescent="0.25">
      <c r="B48" s="6">
        <v>36</v>
      </c>
      <c r="C48" s="68" t="s">
        <v>128</v>
      </c>
      <c r="D48" s="69"/>
      <c r="E48" s="69"/>
      <c r="F48" s="69"/>
      <c r="G48" s="22" t="s">
        <v>141</v>
      </c>
      <c r="H48" s="60" t="s">
        <v>7</v>
      </c>
      <c r="I48" s="60"/>
      <c r="J48" s="60" t="s">
        <v>52</v>
      </c>
      <c r="K48" s="60"/>
      <c r="L48" s="60"/>
      <c r="M48" s="60"/>
      <c r="N48" s="7"/>
      <c r="P48" s="22">
        <v>1</v>
      </c>
    </row>
    <row r="49" spans="2:29" ht="15" customHeight="1" x14ac:dyDescent="0.25">
      <c r="B49" s="6">
        <v>37</v>
      </c>
      <c r="C49" s="58" t="s">
        <v>109</v>
      </c>
      <c r="D49" s="89"/>
      <c r="E49" s="89"/>
      <c r="F49" s="89"/>
      <c r="G49" s="22" t="s">
        <v>141</v>
      </c>
      <c r="H49" s="61" t="s">
        <v>7</v>
      </c>
      <c r="I49" s="63"/>
      <c r="J49" s="61" t="s">
        <v>53</v>
      </c>
      <c r="K49" s="62"/>
      <c r="L49" s="62"/>
      <c r="M49" s="63"/>
      <c r="N49" s="7">
        <v>1</v>
      </c>
      <c r="P49" s="22">
        <v>1</v>
      </c>
    </row>
    <row r="50" spans="2:29" ht="30" customHeight="1" x14ac:dyDescent="0.25">
      <c r="B50" s="6">
        <v>38</v>
      </c>
      <c r="C50" s="58" t="s">
        <v>110</v>
      </c>
      <c r="D50" s="89"/>
      <c r="E50" s="89"/>
      <c r="F50" s="89"/>
      <c r="G50" s="22" t="s">
        <v>141</v>
      </c>
      <c r="H50" s="61" t="s">
        <v>7</v>
      </c>
      <c r="I50" s="63"/>
      <c r="J50" s="61" t="s">
        <v>54</v>
      </c>
      <c r="K50" s="62"/>
      <c r="L50" s="62"/>
      <c r="M50" s="63"/>
      <c r="N50" s="7">
        <v>1</v>
      </c>
      <c r="P50" s="22">
        <v>1</v>
      </c>
    </row>
    <row r="51" spans="2:29" ht="30" customHeight="1" x14ac:dyDescent="0.25">
      <c r="B51" s="6">
        <v>39</v>
      </c>
      <c r="C51" s="68" t="s">
        <v>111</v>
      </c>
      <c r="D51" s="69"/>
      <c r="E51" s="69"/>
      <c r="F51" s="69"/>
      <c r="G51" s="22" t="s">
        <v>141</v>
      </c>
      <c r="H51" s="60" t="s">
        <v>7</v>
      </c>
      <c r="I51" s="60"/>
      <c r="J51" s="60" t="s">
        <v>55</v>
      </c>
      <c r="K51" s="60"/>
      <c r="L51" s="60"/>
      <c r="M51" s="60"/>
      <c r="N51" s="7">
        <v>2</v>
      </c>
      <c r="P51" s="22">
        <v>1</v>
      </c>
    </row>
    <row r="52" spans="2:29" ht="30" customHeight="1" x14ac:dyDescent="0.25">
      <c r="B52" s="6">
        <v>40</v>
      </c>
      <c r="C52" s="58" t="s">
        <v>112</v>
      </c>
      <c r="D52" s="59"/>
      <c r="E52" s="10"/>
      <c r="F52" s="10"/>
      <c r="G52" s="22" t="s">
        <v>141</v>
      </c>
      <c r="H52" s="60" t="s">
        <v>7</v>
      </c>
      <c r="I52" s="60"/>
      <c r="J52" s="61" t="s">
        <v>149</v>
      </c>
      <c r="K52" s="62"/>
      <c r="L52" s="62"/>
      <c r="M52" s="63"/>
      <c r="N52" s="7"/>
      <c r="P52" s="22">
        <v>1</v>
      </c>
    </row>
    <row r="53" spans="2:29" ht="30" customHeight="1" x14ac:dyDescent="0.25">
      <c r="B53" s="6">
        <v>41</v>
      </c>
      <c r="C53" s="58" t="s">
        <v>113</v>
      </c>
      <c r="D53" s="59"/>
      <c r="E53" s="10"/>
      <c r="F53" s="10"/>
      <c r="G53" s="22" t="s">
        <v>141</v>
      </c>
      <c r="H53" s="60" t="s">
        <v>7</v>
      </c>
      <c r="I53" s="60"/>
      <c r="J53" s="61" t="s">
        <v>149</v>
      </c>
      <c r="K53" s="62"/>
      <c r="L53" s="62"/>
      <c r="M53" s="63"/>
      <c r="N53" s="7"/>
      <c r="P53" s="22">
        <v>1</v>
      </c>
    </row>
    <row r="54" spans="2:29" ht="30" customHeight="1" x14ac:dyDescent="0.25">
      <c r="B54" s="14">
        <v>42</v>
      </c>
      <c r="C54" s="68" t="s">
        <v>117</v>
      </c>
      <c r="D54" s="69"/>
      <c r="E54" s="10"/>
      <c r="F54" s="10"/>
      <c r="G54" s="22" t="s">
        <v>141</v>
      </c>
      <c r="H54" s="56" t="s">
        <v>7</v>
      </c>
      <c r="I54" s="56"/>
      <c r="J54" s="61" t="s">
        <v>149</v>
      </c>
      <c r="K54" s="62"/>
      <c r="L54" s="62"/>
      <c r="M54" s="63"/>
      <c r="N54" s="13"/>
      <c r="P54" s="23">
        <v>1</v>
      </c>
      <c r="Q54" s="2" t="s">
        <v>139</v>
      </c>
    </row>
    <row r="55" spans="2:29" ht="30" customHeight="1" x14ac:dyDescent="0.25">
      <c r="B55" s="12">
        <v>43</v>
      </c>
      <c r="C55" s="71" t="s">
        <v>133</v>
      </c>
      <c r="D55" s="71"/>
      <c r="E55" s="12"/>
      <c r="F55" s="18"/>
      <c r="G55" s="19" t="s">
        <v>142</v>
      </c>
      <c r="H55" s="60" t="s">
        <v>7</v>
      </c>
      <c r="I55" s="60"/>
      <c r="J55" s="61" t="s">
        <v>36</v>
      </c>
      <c r="K55" s="62"/>
      <c r="L55" s="62"/>
      <c r="M55" s="63"/>
      <c r="N55" s="12"/>
      <c r="O55" s="16"/>
      <c r="P55" s="22">
        <v>1</v>
      </c>
    </row>
    <row r="56" spans="2:29" x14ac:dyDescent="0.25">
      <c r="B56" s="76" t="s">
        <v>56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8"/>
      <c r="N56" s="15">
        <f>SUM(N7:N54)</f>
        <v>50</v>
      </c>
      <c r="O56" s="2">
        <v>43</v>
      </c>
      <c r="P56" s="15">
        <f>SUM(P7:P55)</f>
        <v>69</v>
      </c>
      <c r="Q56" s="2">
        <v>43</v>
      </c>
    </row>
    <row r="57" spans="2:29" x14ac:dyDescent="0.25">
      <c r="B57" s="79" t="s">
        <v>60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11"/>
      <c r="P57" s="22"/>
    </row>
    <row r="58" spans="2:29" x14ac:dyDescent="0.25">
      <c r="B58" s="7">
        <v>44</v>
      </c>
      <c r="C58" s="60" t="s">
        <v>92</v>
      </c>
      <c r="D58" s="60"/>
      <c r="E58" s="60"/>
      <c r="F58" s="60"/>
      <c r="G58" s="19" t="s">
        <v>142</v>
      </c>
      <c r="H58" s="60" t="s">
        <v>7</v>
      </c>
      <c r="I58" s="60"/>
      <c r="J58" s="60" t="s">
        <v>57</v>
      </c>
      <c r="K58" s="60"/>
      <c r="L58" s="60"/>
      <c r="M58" s="60"/>
      <c r="N58" s="7">
        <v>1</v>
      </c>
      <c r="P58" s="22">
        <v>1</v>
      </c>
    </row>
    <row r="59" spans="2:29" x14ac:dyDescent="0.25">
      <c r="B59" s="7">
        <v>45</v>
      </c>
      <c r="C59" s="68" t="s">
        <v>94</v>
      </c>
      <c r="D59" s="69"/>
      <c r="E59" s="69"/>
      <c r="F59" s="69"/>
      <c r="G59" s="19" t="s">
        <v>142</v>
      </c>
      <c r="H59" s="60" t="s">
        <v>7</v>
      </c>
      <c r="I59" s="60"/>
      <c r="J59" s="68" t="s">
        <v>58</v>
      </c>
      <c r="K59" s="69"/>
      <c r="L59" s="69"/>
      <c r="M59" s="69"/>
      <c r="N59" s="7">
        <v>1</v>
      </c>
      <c r="P59" s="22">
        <v>1</v>
      </c>
    </row>
    <row r="60" spans="2:29" x14ac:dyDescent="0.25">
      <c r="B60" s="7">
        <v>46</v>
      </c>
      <c r="C60" s="58" t="s">
        <v>95</v>
      </c>
      <c r="D60" s="59"/>
      <c r="E60" s="59"/>
      <c r="F60" s="10"/>
      <c r="G60" s="19" t="s">
        <v>142</v>
      </c>
      <c r="H60" s="60" t="s">
        <v>7</v>
      </c>
      <c r="I60" s="60"/>
      <c r="J60" s="58" t="s">
        <v>96</v>
      </c>
      <c r="K60" s="59"/>
      <c r="L60" s="59"/>
      <c r="M60" s="70"/>
      <c r="N60" s="7"/>
      <c r="P60" s="22">
        <v>1</v>
      </c>
    </row>
    <row r="61" spans="2:29" ht="35.25" customHeight="1" x14ac:dyDescent="0.25">
      <c r="B61" s="7">
        <v>47</v>
      </c>
      <c r="C61" s="86" t="s">
        <v>91</v>
      </c>
      <c r="D61" s="87"/>
      <c r="E61" s="87"/>
      <c r="F61" s="88"/>
      <c r="G61" s="19" t="s">
        <v>142</v>
      </c>
      <c r="H61" s="60" t="s">
        <v>7</v>
      </c>
      <c r="I61" s="60"/>
      <c r="J61" s="68" t="s">
        <v>59</v>
      </c>
      <c r="K61" s="69"/>
      <c r="L61" s="69"/>
      <c r="M61" s="69"/>
      <c r="N61" s="7">
        <v>1</v>
      </c>
      <c r="P61" s="22">
        <v>1</v>
      </c>
      <c r="S61" s="2" t="s">
        <v>89</v>
      </c>
      <c r="T61" s="2">
        <f>SUM(P58:P64)</f>
        <v>7</v>
      </c>
      <c r="V61" s="2" t="s">
        <v>97</v>
      </c>
      <c r="AB61" s="2" t="s">
        <v>116</v>
      </c>
      <c r="AC61" s="2">
        <f>P7+P8+P9+P10+P11+P12+P13+P14+P15+P17+P18+P19+P20+P21+P22+P34+P35</f>
        <v>36</v>
      </c>
    </row>
    <row r="62" spans="2:29" ht="30.75" customHeight="1" x14ac:dyDescent="0.25">
      <c r="B62" s="7">
        <v>48</v>
      </c>
      <c r="C62" s="61" t="s">
        <v>61</v>
      </c>
      <c r="D62" s="62"/>
      <c r="E62" s="62"/>
      <c r="F62" s="63"/>
      <c r="G62" s="19" t="s">
        <v>142</v>
      </c>
      <c r="H62" s="60" t="s">
        <v>7</v>
      </c>
      <c r="I62" s="60"/>
      <c r="J62" s="60" t="s">
        <v>62</v>
      </c>
      <c r="K62" s="60"/>
      <c r="L62" s="60"/>
      <c r="M62" s="60"/>
      <c r="N62" s="7">
        <v>1</v>
      </c>
      <c r="P62" s="22">
        <v>1</v>
      </c>
      <c r="AB62" s="2" t="s">
        <v>114</v>
      </c>
      <c r="AC62" s="2">
        <f>P65</f>
        <v>7</v>
      </c>
    </row>
    <row r="63" spans="2:29" x14ac:dyDescent="0.25">
      <c r="B63" s="7">
        <v>49</v>
      </c>
      <c r="C63" s="68" t="s">
        <v>93</v>
      </c>
      <c r="D63" s="69"/>
      <c r="E63" s="69"/>
      <c r="F63" s="69"/>
      <c r="G63" s="19" t="s">
        <v>142</v>
      </c>
      <c r="H63" s="60" t="s">
        <v>7</v>
      </c>
      <c r="I63" s="60"/>
      <c r="J63" s="68" t="s">
        <v>63</v>
      </c>
      <c r="K63" s="69"/>
      <c r="L63" s="69"/>
      <c r="M63" s="69"/>
      <c r="N63" s="7">
        <v>1</v>
      </c>
      <c r="P63" s="22">
        <v>1</v>
      </c>
      <c r="AB63" s="2" t="s">
        <v>115</v>
      </c>
      <c r="AC63" s="2">
        <f>P68</f>
        <v>2</v>
      </c>
    </row>
    <row r="64" spans="2:29" x14ac:dyDescent="0.25">
      <c r="B64" s="7">
        <v>50</v>
      </c>
      <c r="C64" s="59" t="s">
        <v>28</v>
      </c>
      <c r="D64" s="59"/>
      <c r="E64" s="59"/>
      <c r="F64" s="10"/>
      <c r="G64" s="19" t="s">
        <v>142</v>
      </c>
      <c r="H64" s="60" t="s">
        <v>7</v>
      </c>
      <c r="I64" s="60"/>
      <c r="J64" s="68" t="s">
        <v>63</v>
      </c>
      <c r="K64" s="69"/>
      <c r="L64" s="69"/>
      <c r="M64" s="69"/>
      <c r="N64" s="7"/>
      <c r="P64" s="22">
        <v>1</v>
      </c>
      <c r="AB64" s="2" t="s">
        <v>118</v>
      </c>
      <c r="AC64" s="2">
        <f>SUM(P36:P54)</f>
        <v>20</v>
      </c>
    </row>
    <row r="65" spans="2:29" x14ac:dyDescent="0.25">
      <c r="B65" s="83" t="s">
        <v>64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5"/>
      <c r="N65" s="11">
        <f>SUM(N58:N63)</f>
        <v>5</v>
      </c>
      <c r="O65" s="2">
        <v>5</v>
      </c>
      <c r="P65" s="11">
        <f>SUM(P58:P64)</f>
        <v>7</v>
      </c>
      <c r="Q65" s="2">
        <v>5</v>
      </c>
      <c r="AB65" s="2" t="s">
        <v>119</v>
      </c>
    </row>
    <row r="66" spans="2:29" x14ac:dyDescent="0.25">
      <c r="B66" s="79" t="s">
        <v>65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1"/>
      <c r="N66" s="11"/>
      <c r="P66" s="22"/>
    </row>
    <row r="67" spans="2:29" x14ac:dyDescent="0.25">
      <c r="B67" s="7">
        <v>51</v>
      </c>
      <c r="C67" s="68" t="s">
        <v>66</v>
      </c>
      <c r="D67" s="69"/>
      <c r="E67" s="69"/>
      <c r="F67" s="69"/>
      <c r="G67" s="20" t="s">
        <v>144</v>
      </c>
      <c r="H67" s="60" t="s">
        <v>7</v>
      </c>
      <c r="I67" s="60"/>
      <c r="J67" s="68" t="s">
        <v>67</v>
      </c>
      <c r="K67" s="69"/>
      <c r="L67" s="69"/>
      <c r="M67" s="69"/>
      <c r="N67" s="7">
        <v>1</v>
      </c>
      <c r="P67" s="22">
        <v>2</v>
      </c>
      <c r="AB67" s="2" t="s">
        <v>89</v>
      </c>
      <c r="AC67" s="2">
        <f>AC61+AC62+AC63+AC64+AC65</f>
        <v>65</v>
      </c>
    </row>
    <row r="68" spans="2:29" ht="13.5" customHeight="1" x14ac:dyDescent="0.25">
      <c r="B68" s="83" t="s">
        <v>68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11">
        <v>1</v>
      </c>
      <c r="O68" s="11">
        <v>1</v>
      </c>
      <c r="P68" s="11">
        <v>2</v>
      </c>
      <c r="Q68" s="2">
        <v>0</v>
      </c>
    </row>
    <row r="69" spans="2:29" ht="13.5" hidden="1" customHeight="1" x14ac:dyDescent="0.25">
      <c r="B69" s="79" t="s">
        <v>69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1"/>
      <c r="N69" s="11"/>
      <c r="P69" s="22"/>
    </row>
    <row r="70" spans="2:29" hidden="1" x14ac:dyDescent="0.25">
      <c r="B70" s="7">
        <v>50</v>
      </c>
      <c r="C70" s="68" t="s">
        <v>70</v>
      </c>
      <c r="D70" s="69"/>
      <c r="E70" s="69"/>
      <c r="F70" s="69"/>
      <c r="G70" s="17"/>
      <c r="H70" s="60" t="s">
        <v>7</v>
      </c>
      <c r="I70" s="60"/>
      <c r="J70" s="60" t="s">
        <v>74</v>
      </c>
      <c r="K70" s="60"/>
      <c r="L70" s="60"/>
      <c r="M70" s="60"/>
      <c r="N70" s="7">
        <v>6</v>
      </c>
      <c r="P70" s="22"/>
    </row>
    <row r="71" spans="2:29" hidden="1" x14ac:dyDescent="0.25">
      <c r="B71" s="7">
        <v>51</v>
      </c>
      <c r="C71" s="68" t="s">
        <v>71</v>
      </c>
      <c r="D71" s="69"/>
      <c r="E71" s="69"/>
      <c r="F71" s="69"/>
      <c r="G71" s="17"/>
      <c r="H71" s="60" t="s">
        <v>7</v>
      </c>
      <c r="I71" s="60"/>
      <c r="J71" s="60" t="s">
        <v>75</v>
      </c>
      <c r="K71" s="60"/>
      <c r="L71" s="60"/>
      <c r="M71" s="60"/>
      <c r="N71" s="7">
        <v>6</v>
      </c>
      <c r="P71" s="22"/>
      <c r="R71" s="2" t="s">
        <v>78</v>
      </c>
    </row>
    <row r="72" spans="2:29" hidden="1" x14ac:dyDescent="0.25">
      <c r="B72" s="7">
        <v>52</v>
      </c>
      <c r="C72" s="68" t="s">
        <v>72</v>
      </c>
      <c r="D72" s="69"/>
      <c r="E72" s="69"/>
      <c r="F72" s="69"/>
      <c r="G72" s="17"/>
      <c r="H72" s="60" t="s">
        <v>7</v>
      </c>
      <c r="I72" s="60"/>
      <c r="J72" s="60" t="s">
        <v>76</v>
      </c>
      <c r="K72" s="60"/>
      <c r="L72" s="60"/>
      <c r="M72" s="60"/>
      <c r="N72" s="7">
        <v>3</v>
      </c>
      <c r="P72" s="22"/>
    </row>
    <row r="73" spans="2:29" hidden="1" x14ac:dyDescent="0.25">
      <c r="B73" s="83" t="s">
        <v>73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  <c r="N73" s="11">
        <f>SUM(N70:N72)</f>
        <v>15</v>
      </c>
      <c r="O73" s="2">
        <v>17</v>
      </c>
      <c r="P73" s="22"/>
      <c r="Q73" s="2">
        <v>17</v>
      </c>
    </row>
    <row r="74" spans="2:29" x14ac:dyDescent="0.25">
      <c r="B74" s="83" t="s">
        <v>77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  <c r="N74" s="11">
        <f>N56+N65+N68+N73</f>
        <v>71</v>
      </c>
      <c r="O74" s="2">
        <f>O56+O65+O68+O73</f>
        <v>66</v>
      </c>
      <c r="P74" s="22">
        <f>P56+P65+P68</f>
        <v>78</v>
      </c>
      <c r="Q74" s="2">
        <f>Q56+Q65+Q68+Q73</f>
        <v>65</v>
      </c>
    </row>
    <row r="76" spans="2:29" x14ac:dyDescent="0.25">
      <c r="Z76" s="2">
        <f>P56+P65+P68</f>
        <v>78</v>
      </c>
    </row>
  </sheetData>
  <mergeCells count="196">
    <mergeCell ref="C55:D55"/>
    <mergeCell ref="H55:I55"/>
    <mergeCell ref="J55:M55"/>
    <mergeCell ref="B4:B5"/>
    <mergeCell ref="H4:I5"/>
    <mergeCell ref="J4:M5"/>
    <mergeCell ref="N4:N5"/>
    <mergeCell ref="P4:P5"/>
    <mergeCell ref="C14:F14"/>
    <mergeCell ref="C16:F16"/>
    <mergeCell ref="C17:F17"/>
    <mergeCell ref="J7:M7"/>
    <mergeCell ref="J9:M9"/>
    <mergeCell ref="J10:M10"/>
    <mergeCell ref="J11:M11"/>
    <mergeCell ref="J12:M12"/>
    <mergeCell ref="J13:M13"/>
    <mergeCell ref="H14:I14"/>
    <mergeCell ref="H16:I16"/>
    <mergeCell ref="H17:I17"/>
    <mergeCell ref="J8:M8"/>
    <mergeCell ref="C7:F7"/>
    <mergeCell ref="C9:F9"/>
    <mergeCell ref="C10:F10"/>
    <mergeCell ref="C11:F11"/>
    <mergeCell ref="C12:F12"/>
    <mergeCell ref="C13:F13"/>
    <mergeCell ref="C8:D8"/>
    <mergeCell ref="C15:D15"/>
    <mergeCell ref="C4:F5"/>
    <mergeCell ref="C21:F21"/>
    <mergeCell ref="C23:F23"/>
    <mergeCell ref="C24:F24"/>
    <mergeCell ref="C26:F26"/>
    <mergeCell ref="C27:F27"/>
    <mergeCell ref="C28:F28"/>
    <mergeCell ref="C18:F18"/>
    <mergeCell ref="C19:F19"/>
    <mergeCell ref="C20:F20"/>
    <mergeCell ref="C25:D25"/>
    <mergeCell ref="H21:I21"/>
    <mergeCell ref="H23:I23"/>
    <mergeCell ref="H24:I24"/>
    <mergeCell ref="H26:I26"/>
    <mergeCell ref="H27:I27"/>
    <mergeCell ref="H28:I28"/>
    <mergeCell ref="H30:I30"/>
    <mergeCell ref="H32:I32"/>
    <mergeCell ref="H25:I25"/>
    <mergeCell ref="H18:I18"/>
    <mergeCell ref="H19:I19"/>
    <mergeCell ref="H20:I20"/>
    <mergeCell ref="H7:I7"/>
    <mergeCell ref="H9:I9"/>
    <mergeCell ref="H10:I10"/>
    <mergeCell ref="H11:I11"/>
    <mergeCell ref="H12:I12"/>
    <mergeCell ref="H13:I13"/>
    <mergeCell ref="H8:I8"/>
    <mergeCell ref="H15:I15"/>
    <mergeCell ref="C67:F67"/>
    <mergeCell ref="J38:M38"/>
    <mergeCell ref="J39:M39"/>
    <mergeCell ref="J41:M41"/>
    <mergeCell ref="J42:M42"/>
    <mergeCell ref="J44:M44"/>
    <mergeCell ref="J29:M29"/>
    <mergeCell ref="J30:M30"/>
    <mergeCell ref="J32:M32"/>
    <mergeCell ref="J34:M34"/>
    <mergeCell ref="J35:M35"/>
    <mergeCell ref="J36:M36"/>
    <mergeCell ref="H34:I34"/>
    <mergeCell ref="H35:I35"/>
    <mergeCell ref="H36:I36"/>
    <mergeCell ref="C29:F29"/>
    <mergeCell ref="C30:F30"/>
    <mergeCell ref="C32:F32"/>
    <mergeCell ref="C34:F34"/>
    <mergeCell ref="C35:F35"/>
    <mergeCell ref="C36:F36"/>
    <mergeCell ref="J67:M67"/>
    <mergeCell ref="J54:M54"/>
    <mergeCell ref="C48:F48"/>
    <mergeCell ref="B73:M73"/>
    <mergeCell ref="B74:M74"/>
    <mergeCell ref="C58:F58"/>
    <mergeCell ref="C59:F59"/>
    <mergeCell ref="C61:F61"/>
    <mergeCell ref="C62:F62"/>
    <mergeCell ref="C45:F45"/>
    <mergeCell ref="C47:F47"/>
    <mergeCell ref="C49:F49"/>
    <mergeCell ref="C50:F50"/>
    <mergeCell ref="C51:F51"/>
    <mergeCell ref="H71:I71"/>
    <mergeCell ref="H72:I72"/>
    <mergeCell ref="B65:M65"/>
    <mergeCell ref="B66:M66"/>
    <mergeCell ref="B68:M68"/>
    <mergeCell ref="B69:M69"/>
    <mergeCell ref="H53:I53"/>
    <mergeCell ref="H58:I58"/>
    <mergeCell ref="H59:I59"/>
    <mergeCell ref="J70:M70"/>
    <mergeCell ref="J71:M71"/>
    <mergeCell ref="C70:F70"/>
    <mergeCell ref="C71:F71"/>
    <mergeCell ref="C72:F72"/>
    <mergeCell ref="B6:N6"/>
    <mergeCell ref="H43:I43"/>
    <mergeCell ref="J43:M43"/>
    <mergeCell ref="B56:M56"/>
    <mergeCell ref="B57:M57"/>
    <mergeCell ref="H63:I63"/>
    <mergeCell ref="H67:I67"/>
    <mergeCell ref="H70:I70"/>
    <mergeCell ref="H45:I45"/>
    <mergeCell ref="H47:I47"/>
    <mergeCell ref="H49:I49"/>
    <mergeCell ref="H50:I50"/>
    <mergeCell ref="H51:I51"/>
    <mergeCell ref="H38:I38"/>
    <mergeCell ref="H39:I39"/>
    <mergeCell ref="H41:I41"/>
    <mergeCell ref="H42:I42"/>
    <mergeCell ref="H44:I44"/>
    <mergeCell ref="J72:M72"/>
    <mergeCell ref="J58:M58"/>
    <mergeCell ref="C31:E31"/>
    <mergeCell ref="H31:I31"/>
    <mergeCell ref="J31:M31"/>
    <mergeCell ref="C64:E64"/>
    <mergeCell ref="H64:I64"/>
    <mergeCell ref="J64:M64"/>
    <mergeCell ref="C60:E60"/>
    <mergeCell ref="H60:I60"/>
    <mergeCell ref="J60:M60"/>
    <mergeCell ref="C42:F42"/>
    <mergeCell ref="C43:F43"/>
    <mergeCell ref="C44:F44"/>
    <mergeCell ref="J63:M63"/>
    <mergeCell ref="J45:M45"/>
    <mergeCell ref="J47:M47"/>
    <mergeCell ref="J49:M49"/>
    <mergeCell ref="J50:M50"/>
    <mergeCell ref="J51:M51"/>
    <mergeCell ref="H61:I61"/>
    <mergeCell ref="H62:I62"/>
    <mergeCell ref="J59:M59"/>
    <mergeCell ref="J61:M61"/>
    <mergeCell ref="J62:M62"/>
    <mergeCell ref="C63:F63"/>
    <mergeCell ref="C52:D52"/>
    <mergeCell ref="H52:I52"/>
    <mergeCell ref="J52:M52"/>
    <mergeCell ref="C54:D54"/>
    <mergeCell ref="H54:I54"/>
    <mergeCell ref="C37:D37"/>
    <mergeCell ref="H37:I37"/>
    <mergeCell ref="J37:M37"/>
    <mergeCell ref="C40:D40"/>
    <mergeCell ref="H40:I40"/>
    <mergeCell ref="J40:M40"/>
    <mergeCell ref="C46:D46"/>
    <mergeCell ref="H46:I46"/>
    <mergeCell ref="J46:M46"/>
    <mergeCell ref="C38:F38"/>
    <mergeCell ref="C39:F39"/>
    <mergeCell ref="C41:F41"/>
    <mergeCell ref="H48:I48"/>
    <mergeCell ref="J48:M48"/>
    <mergeCell ref="G4:G5"/>
    <mergeCell ref="C33:D33"/>
    <mergeCell ref="H33:I33"/>
    <mergeCell ref="J33:M33"/>
    <mergeCell ref="C22:D22"/>
    <mergeCell ref="H22:I22"/>
    <mergeCell ref="J22:M22"/>
    <mergeCell ref="C53:D53"/>
    <mergeCell ref="J53:M53"/>
    <mergeCell ref="J21:M21"/>
    <mergeCell ref="J23:M23"/>
    <mergeCell ref="J24:M24"/>
    <mergeCell ref="J26:M26"/>
    <mergeCell ref="J27:M27"/>
    <mergeCell ref="J28:M28"/>
    <mergeCell ref="J14:M14"/>
    <mergeCell ref="J16:M16"/>
    <mergeCell ref="J17:M17"/>
    <mergeCell ref="J18:M18"/>
    <mergeCell ref="J19:M19"/>
    <mergeCell ref="J20:M20"/>
    <mergeCell ref="J15:M15"/>
    <mergeCell ref="J25:M25"/>
    <mergeCell ref="H29:I29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topLeftCell="A23" zoomScaleNormal="100" zoomScalePageLayoutView="90" workbookViewId="0">
      <selection activeCell="A47" sqref="A47"/>
    </sheetView>
  </sheetViews>
  <sheetFormatPr defaultRowHeight="15.75" x14ac:dyDescent="0.25"/>
  <cols>
    <col min="1" max="1" width="5.42578125" style="30" customWidth="1"/>
    <col min="2" max="2" width="15.5703125" style="30" customWidth="1"/>
    <col min="3" max="3" width="17.5703125" style="30" customWidth="1"/>
    <col min="4" max="4" width="18" style="30" customWidth="1"/>
    <col min="5" max="5" width="13.140625" style="30" customWidth="1"/>
    <col min="6" max="6" width="8.7109375" style="53" customWidth="1"/>
    <col min="7" max="7" width="7.5703125" style="30" customWidth="1"/>
    <col min="8" max="8" width="7.28515625" style="30" customWidth="1"/>
    <col min="9" max="9" width="6.5703125" style="53" customWidth="1"/>
    <col min="10" max="10" width="19.140625" style="30" customWidth="1"/>
    <col min="11" max="11" width="30.7109375" style="30" customWidth="1"/>
    <col min="12" max="12" width="16.28515625" style="30" customWidth="1"/>
    <col min="13" max="16384" width="9.140625" style="30"/>
  </cols>
  <sheetData>
    <row r="1" spans="1:12" x14ac:dyDescent="0.25">
      <c r="K1" s="101" t="s">
        <v>271</v>
      </c>
      <c r="L1" s="101"/>
    </row>
    <row r="2" spans="1:12" x14ac:dyDescent="0.25">
      <c r="B2" s="102" t="s">
        <v>272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2" x14ac:dyDescent="0.25">
      <c r="A3" s="27"/>
      <c r="B3" s="28"/>
      <c r="C3" s="28"/>
      <c r="D3" s="28"/>
      <c r="E3" s="28"/>
      <c r="F3" s="27"/>
      <c r="G3" s="29"/>
    </row>
    <row r="4" spans="1:12" x14ac:dyDescent="0.25">
      <c r="A4" s="27"/>
      <c r="B4" s="28"/>
      <c r="C4" s="28"/>
      <c r="D4" s="28"/>
      <c r="E4" s="28"/>
      <c r="F4" s="27"/>
      <c r="G4" s="29"/>
    </row>
    <row r="5" spans="1:12" ht="15" customHeight="1" x14ac:dyDescent="0.25">
      <c r="A5" s="107" t="s">
        <v>1</v>
      </c>
      <c r="B5" s="111" t="s">
        <v>162</v>
      </c>
      <c r="C5" s="112"/>
      <c r="D5" s="113"/>
      <c r="E5" s="110" t="s">
        <v>169</v>
      </c>
      <c r="F5" s="110"/>
      <c r="G5" s="110"/>
      <c r="H5" s="110"/>
      <c r="I5" s="110"/>
      <c r="J5" s="103" t="s">
        <v>170</v>
      </c>
      <c r="K5" s="103" t="s">
        <v>171</v>
      </c>
      <c r="L5" s="103" t="s">
        <v>172</v>
      </c>
    </row>
    <row r="6" spans="1:12" x14ac:dyDescent="0.25">
      <c r="A6" s="108"/>
      <c r="B6" s="114"/>
      <c r="C6" s="115"/>
      <c r="D6" s="116"/>
      <c r="E6" s="110"/>
      <c r="F6" s="110"/>
      <c r="G6" s="110"/>
      <c r="H6" s="110"/>
      <c r="I6" s="110"/>
      <c r="J6" s="103"/>
      <c r="K6" s="103"/>
      <c r="L6" s="103"/>
    </row>
    <row r="7" spans="1:12" ht="34.5" customHeight="1" x14ac:dyDescent="0.25">
      <c r="A7" s="108"/>
      <c r="B7" s="110" t="s">
        <v>150</v>
      </c>
      <c r="C7" s="110" t="s">
        <v>151</v>
      </c>
      <c r="D7" s="110" t="s">
        <v>161</v>
      </c>
      <c r="E7" s="110" t="s">
        <v>163</v>
      </c>
      <c r="F7" s="110" t="s">
        <v>164</v>
      </c>
      <c r="G7" s="110" t="s">
        <v>168</v>
      </c>
      <c r="H7" s="110"/>
      <c r="I7" s="110"/>
      <c r="J7" s="103"/>
      <c r="K7" s="103"/>
      <c r="L7" s="103"/>
    </row>
    <row r="8" spans="1:12" ht="219.75" customHeight="1" x14ac:dyDescent="0.25">
      <c r="A8" s="109"/>
      <c r="B8" s="110"/>
      <c r="C8" s="110"/>
      <c r="D8" s="110"/>
      <c r="E8" s="110"/>
      <c r="F8" s="110"/>
      <c r="G8" s="32" t="s">
        <v>165</v>
      </c>
      <c r="H8" s="32" t="s">
        <v>166</v>
      </c>
      <c r="I8" s="51" t="s">
        <v>167</v>
      </c>
      <c r="J8" s="103"/>
      <c r="K8" s="103"/>
      <c r="L8" s="103"/>
    </row>
    <row r="9" spans="1:12" ht="20.25" customHeight="1" x14ac:dyDescent="0.25">
      <c r="A9" s="104" t="s">
        <v>173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6"/>
    </row>
    <row r="10" spans="1:12" ht="107.25" customHeight="1" x14ac:dyDescent="0.25">
      <c r="A10" s="33">
        <v>1</v>
      </c>
      <c r="B10" s="34" t="s">
        <v>79</v>
      </c>
      <c r="C10" s="34" t="s">
        <v>9</v>
      </c>
      <c r="D10" s="34" t="s">
        <v>211</v>
      </c>
      <c r="E10" s="34" t="s">
        <v>174</v>
      </c>
      <c r="F10" s="51">
        <v>4.5</v>
      </c>
      <c r="G10" s="35">
        <v>1</v>
      </c>
      <c r="H10" s="46">
        <v>1</v>
      </c>
      <c r="I10" s="54">
        <v>0.75</v>
      </c>
      <c r="J10" s="50" t="s">
        <v>176</v>
      </c>
      <c r="K10" s="50" t="s">
        <v>267</v>
      </c>
      <c r="L10" s="46"/>
    </row>
    <row r="11" spans="1:12" ht="85.5" customHeight="1" x14ac:dyDescent="0.25">
      <c r="A11" s="33">
        <v>2</v>
      </c>
      <c r="B11" s="34" t="s">
        <v>80</v>
      </c>
      <c r="C11" s="34" t="s">
        <v>145</v>
      </c>
      <c r="D11" s="34" t="s">
        <v>212</v>
      </c>
      <c r="E11" s="34" t="s">
        <v>174</v>
      </c>
      <c r="F11" s="51">
        <v>4.5</v>
      </c>
      <c r="G11" s="35">
        <v>3</v>
      </c>
      <c r="H11" s="46"/>
      <c r="I11" s="54">
        <v>0.75</v>
      </c>
      <c r="J11" s="50" t="s">
        <v>177</v>
      </c>
      <c r="K11" s="50" t="s">
        <v>267</v>
      </c>
      <c r="L11" s="46"/>
    </row>
    <row r="12" spans="1:12" ht="111" customHeight="1" x14ac:dyDescent="0.25">
      <c r="A12" s="33">
        <v>3</v>
      </c>
      <c r="B12" s="34" t="s">
        <v>8</v>
      </c>
      <c r="C12" s="34" t="s">
        <v>10</v>
      </c>
      <c r="D12" s="34" t="s">
        <v>213</v>
      </c>
      <c r="E12" s="34" t="s">
        <v>174</v>
      </c>
      <c r="F12" s="51">
        <v>4.5</v>
      </c>
      <c r="G12" s="35">
        <v>2</v>
      </c>
      <c r="H12" s="46"/>
      <c r="I12" s="54">
        <v>0.75</v>
      </c>
      <c r="J12" s="50" t="s">
        <v>178</v>
      </c>
      <c r="K12" s="50" t="s">
        <v>267</v>
      </c>
      <c r="L12" s="46"/>
    </row>
    <row r="13" spans="1:12" ht="96" customHeight="1" x14ac:dyDescent="0.25">
      <c r="A13" s="33">
        <v>4</v>
      </c>
      <c r="B13" s="34" t="s">
        <v>11</v>
      </c>
      <c r="C13" s="34" t="s">
        <v>12</v>
      </c>
      <c r="D13" s="34" t="s">
        <v>214</v>
      </c>
      <c r="E13" s="34" t="s">
        <v>174</v>
      </c>
      <c r="F13" s="51">
        <v>4.5</v>
      </c>
      <c r="G13" s="35">
        <v>2</v>
      </c>
      <c r="H13" s="46"/>
      <c r="I13" s="54">
        <v>0.75</v>
      </c>
      <c r="J13" s="50" t="s">
        <v>179</v>
      </c>
      <c r="K13" s="50" t="s">
        <v>267</v>
      </c>
      <c r="L13" s="46"/>
    </row>
    <row r="14" spans="1:12" ht="133.5" customHeight="1" x14ac:dyDescent="0.25">
      <c r="A14" s="33">
        <v>5</v>
      </c>
      <c r="B14" s="34" t="s">
        <v>13</v>
      </c>
      <c r="C14" s="34" t="s">
        <v>14</v>
      </c>
      <c r="D14" s="34" t="s">
        <v>215</v>
      </c>
      <c r="E14" s="34" t="s">
        <v>174</v>
      </c>
      <c r="F14" s="51">
        <v>4.5</v>
      </c>
      <c r="G14" s="35">
        <v>2</v>
      </c>
      <c r="H14" s="46"/>
      <c r="I14" s="54">
        <v>0.75</v>
      </c>
      <c r="J14" s="50" t="s">
        <v>180</v>
      </c>
      <c r="K14" s="50" t="s">
        <v>267</v>
      </c>
      <c r="L14" s="46"/>
    </row>
    <row r="15" spans="1:12" ht="81" customHeight="1" x14ac:dyDescent="0.25">
      <c r="A15" s="33">
        <v>6</v>
      </c>
      <c r="B15" s="34" t="s">
        <v>15</v>
      </c>
      <c r="C15" s="34" t="s">
        <v>16</v>
      </c>
      <c r="D15" s="34" t="s">
        <v>216</v>
      </c>
      <c r="E15" s="34" t="s">
        <v>174</v>
      </c>
      <c r="F15" s="51">
        <v>4.5</v>
      </c>
      <c r="G15" s="35">
        <v>1</v>
      </c>
      <c r="H15" s="46"/>
      <c r="I15" s="54">
        <v>0.75</v>
      </c>
      <c r="J15" s="50" t="s">
        <v>181</v>
      </c>
      <c r="K15" s="50" t="s">
        <v>267</v>
      </c>
      <c r="L15" s="46"/>
    </row>
    <row r="16" spans="1:12" ht="105" customHeight="1" x14ac:dyDescent="0.25">
      <c r="A16" s="33">
        <v>7</v>
      </c>
      <c r="B16" s="34" t="s">
        <v>17</v>
      </c>
      <c r="C16" s="34" t="s">
        <v>18</v>
      </c>
      <c r="D16" s="34" t="s">
        <v>217</v>
      </c>
      <c r="E16" s="34" t="s">
        <v>174</v>
      </c>
      <c r="F16" s="51">
        <v>4.5</v>
      </c>
      <c r="G16" s="35">
        <v>2</v>
      </c>
      <c r="H16" s="46"/>
      <c r="I16" s="54">
        <v>0.75</v>
      </c>
      <c r="J16" s="50" t="s">
        <v>182</v>
      </c>
      <c r="K16" s="50" t="s">
        <v>267</v>
      </c>
      <c r="L16" s="46"/>
    </row>
    <row r="17" spans="1:12" ht="123.75" customHeight="1" x14ac:dyDescent="0.25">
      <c r="A17" s="33">
        <v>8</v>
      </c>
      <c r="B17" s="34" t="s">
        <v>130</v>
      </c>
      <c r="C17" s="34" t="s">
        <v>152</v>
      </c>
      <c r="D17" s="34" t="s">
        <v>218</v>
      </c>
      <c r="E17" s="34" t="s">
        <v>174</v>
      </c>
      <c r="F17" s="51">
        <v>4.5</v>
      </c>
      <c r="G17" s="35">
        <v>3</v>
      </c>
      <c r="H17" s="46"/>
      <c r="I17" s="54">
        <v>0.75</v>
      </c>
      <c r="J17" s="50" t="s">
        <v>183</v>
      </c>
      <c r="K17" s="50" t="s">
        <v>267</v>
      </c>
      <c r="L17" s="46"/>
    </row>
    <row r="18" spans="1:12" ht="92.25" customHeight="1" x14ac:dyDescent="0.25">
      <c r="A18" s="33">
        <v>9</v>
      </c>
      <c r="B18" s="34" t="s">
        <v>98</v>
      </c>
      <c r="C18" s="34" t="s">
        <v>99</v>
      </c>
      <c r="D18" s="34" t="s">
        <v>219</v>
      </c>
      <c r="E18" s="34" t="s">
        <v>174</v>
      </c>
      <c r="F18" s="51">
        <v>4.5</v>
      </c>
      <c r="G18" s="35">
        <v>1</v>
      </c>
      <c r="H18" s="46"/>
      <c r="I18" s="54">
        <v>0.75</v>
      </c>
      <c r="J18" s="50" t="s">
        <v>184</v>
      </c>
      <c r="K18" s="50" t="s">
        <v>267</v>
      </c>
      <c r="L18" s="46"/>
    </row>
    <row r="19" spans="1:12" ht="88.5" customHeight="1" x14ac:dyDescent="0.25">
      <c r="A19" s="33">
        <v>10</v>
      </c>
      <c r="B19" s="34" t="s">
        <v>20</v>
      </c>
      <c r="C19" s="34" t="s">
        <v>21</v>
      </c>
      <c r="D19" s="34" t="s">
        <v>210</v>
      </c>
      <c r="E19" s="34" t="s">
        <v>174</v>
      </c>
      <c r="F19" s="51">
        <v>4.5</v>
      </c>
      <c r="G19" s="35"/>
      <c r="H19" s="46">
        <v>1</v>
      </c>
      <c r="I19" s="54">
        <v>0.75</v>
      </c>
      <c r="J19" s="50" t="s">
        <v>188</v>
      </c>
      <c r="K19" s="50" t="s">
        <v>267</v>
      </c>
      <c r="L19" s="46"/>
    </row>
    <row r="20" spans="1:12" ht="91.5" customHeight="1" x14ac:dyDescent="0.25">
      <c r="A20" s="33">
        <v>11</v>
      </c>
      <c r="B20" s="34" t="s">
        <v>22</v>
      </c>
      <c r="C20" s="34" t="s">
        <v>23</v>
      </c>
      <c r="D20" s="34" t="s">
        <v>220</v>
      </c>
      <c r="E20" s="34" t="s">
        <v>174</v>
      </c>
      <c r="F20" s="51">
        <v>4.5</v>
      </c>
      <c r="G20" s="35">
        <v>2</v>
      </c>
      <c r="H20" s="46"/>
      <c r="I20" s="54">
        <v>0.75</v>
      </c>
      <c r="J20" s="50" t="s">
        <v>185</v>
      </c>
      <c r="K20" s="50" t="s">
        <v>267</v>
      </c>
      <c r="L20" s="46"/>
    </row>
    <row r="21" spans="1:12" ht="76.5" customHeight="1" x14ac:dyDescent="0.25">
      <c r="A21" s="33">
        <v>12</v>
      </c>
      <c r="B21" s="34" t="s">
        <v>129</v>
      </c>
      <c r="C21" s="36" t="s">
        <v>24</v>
      </c>
      <c r="D21" s="34" t="s">
        <v>221</v>
      </c>
      <c r="E21" s="34" t="s">
        <v>174</v>
      </c>
      <c r="F21" s="51">
        <v>4.5</v>
      </c>
      <c r="G21" s="35">
        <v>2</v>
      </c>
      <c r="H21" s="46"/>
      <c r="I21" s="54">
        <v>0.75</v>
      </c>
      <c r="J21" s="50" t="s">
        <v>189</v>
      </c>
      <c r="K21" s="50" t="s">
        <v>267</v>
      </c>
      <c r="L21" s="46"/>
    </row>
    <row r="22" spans="1:12" ht="76.5" customHeight="1" x14ac:dyDescent="0.25">
      <c r="A22" s="33">
        <v>13</v>
      </c>
      <c r="B22" s="34" t="s">
        <v>25</v>
      </c>
      <c r="C22" s="34" t="s">
        <v>25</v>
      </c>
      <c r="D22" s="34" t="s">
        <v>222</v>
      </c>
      <c r="E22" s="34" t="s">
        <v>174</v>
      </c>
      <c r="F22" s="51">
        <v>4.5</v>
      </c>
      <c r="G22" s="35">
        <v>1</v>
      </c>
      <c r="H22" s="46"/>
      <c r="I22" s="54">
        <v>0.75</v>
      </c>
      <c r="J22" s="50" t="s">
        <v>25</v>
      </c>
      <c r="K22" s="50" t="s">
        <v>267</v>
      </c>
      <c r="L22" s="46"/>
    </row>
    <row r="23" spans="1:12" ht="78" customHeight="1" x14ac:dyDescent="0.25">
      <c r="A23" s="33">
        <v>14</v>
      </c>
      <c r="B23" s="34" t="s">
        <v>26</v>
      </c>
      <c r="C23" s="34" t="s">
        <v>27</v>
      </c>
      <c r="D23" s="34" t="s">
        <v>223</v>
      </c>
      <c r="E23" s="34" t="s">
        <v>175</v>
      </c>
      <c r="F23" s="51">
        <v>6</v>
      </c>
      <c r="G23" s="35">
        <v>5</v>
      </c>
      <c r="H23" s="46"/>
      <c r="I23" s="54">
        <v>0.75</v>
      </c>
      <c r="J23" s="50" t="s">
        <v>186</v>
      </c>
      <c r="K23" s="50" t="s">
        <v>267</v>
      </c>
      <c r="L23" s="46"/>
    </row>
    <row r="24" spans="1:12" ht="95.25" customHeight="1" x14ac:dyDescent="0.25">
      <c r="A24" s="33">
        <v>15</v>
      </c>
      <c r="B24" s="34" t="s">
        <v>28</v>
      </c>
      <c r="C24" s="34" t="s">
        <v>29</v>
      </c>
      <c r="D24" s="34" t="s">
        <v>224</v>
      </c>
      <c r="E24" s="34" t="s">
        <v>175</v>
      </c>
      <c r="F24" s="51">
        <v>6</v>
      </c>
      <c r="G24" s="35">
        <v>6</v>
      </c>
      <c r="H24" s="46"/>
      <c r="I24" s="54">
        <v>0.75</v>
      </c>
      <c r="J24" s="50" t="s">
        <v>187</v>
      </c>
      <c r="K24" s="50" t="s">
        <v>267</v>
      </c>
      <c r="L24" s="46"/>
    </row>
    <row r="25" spans="1:12" ht="81" customHeight="1" x14ac:dyDescent="0.25">
      <c r="A25" s="33">
        <v>16</v>
      </c>
      <c r="B25" s="34" t="s">
        <v>125</v>
      </c>
      <c r="C25" s="34" t="s">
        <v>126</v>
      </c>
      <c r="D25" s="34" t="s">
        <v>225</v>
      </c>
      <c r="E25" s="34" t="s">
        <v>174</v>
      </c>
      <c r="F25" s="51">
        <v>4.5</v>
      </c>
      <c r="G25" s="35">
        <v>1</v>
      </c>
      <c r="H25" s="46"/>
      <c r="I25" s="54">
        <v>0.75</v>
      </c>
      <c r="J25" s="50" t="s">
        <v>270</v>
      </c>
      <c r="K25" s="50" t="s">
        <v>267</v>
      </c>
      <c r="L25" s="46"/>
    </row>
    <row r="26" spans="1:12" ht="77.25" customHeight="1" x14ac:dyDescent="0.25">
      <c r="A26" s="33">
        <v>17</v>
      </c>
      <c r="B26" s="34" t="s">
        <v>131</v>
      </c>
      <c r="C26" s="34" t="s">
        <v>30</v>
      </c>
      <c r="D26" s="34" t="s">
        <v>226</v>
      </c>
      <c r="E26" s="34" t="s">
        <v>174</v>
      </c>
      <c r="F26" s="51">
        <v>4.5</v>
      </c>
      <c r="G26" s="35">
        <v>3</v>
      </c>
      <c r="H26" s="46"/>
      <c r="I26" s="54">
        <v>0.75</v>
      </c>
      <c r="J26" s="50" t="s">
        <v>190</v>
      </c>
      <c r="K26" s="50" t="s">
        <v>267</v>
      </c>
      <c r="L26" s="46"/>
    </row>
    <row r="27" spans="1:12" ht="93.75" customHeight="1" x14ac:dyDescent="0.25">
      <c r="A27" s="33">
        <v>18</v>
      </c>
      <c r="B27" s="34" t="s">
        <v>121</v>
      </c>
      <c r="C27" s="34" t="s">
        <v>31</v>
      </c>
      <c r="D27" s="34" t="s">
        <v>227</v>
      </c>
      <c r="E27" s="34" t="s">
        <v>174</v>
      </c>
      <c r="F27" s="51">
        <v>4.5</v>
      </c>
      <c r="G27" s="35">
        <v>2</v>
      </c>
      <c r="H27" s="46"/>
      <c r="I27" s="54">
        <v>0.75</v>
      </c>
      <c r="J27" s="34" t="s">
        <v>198</v>
      </c>
      <c r="K27" s="50" t="s">
        <v>267</v>
      </c>
      <c r="L27" s="46"/>
    </row>
    <row r="28" spans="1:12" ht="86.25" customHeight="1" x14ac:dyDescent="0.25">
      <c r="A28" s="33">
        <v>19</v>
      </c>
      <c r="B28" s="34" t="s">
        <v>122</v>
      </c>
      <c r="C28" s="34" t="s">
        <v>153</v>
      </c>
      <c r="D28" s="34" t="s">
        <v>228</v>
      </c>
      <c r="E28" s="34" t="s">
        <v>174</v>
      </c>
      <c r="F28" s="51">
        <v>4.5</v>
      </c>
      <c r="G28" s="35">
        <v>1</v>
      </c>
      <c r="H28" s="46"/>
      <c r="I28" s="54">
        <v>0.75</v>
      </c>
      <c r="J28" s="50" t="s">
        <v>123</v>
      </c>
      <c r="K28" s="50" t="s">
        <v>267</v>
      </c>
      <c r="L28" s="46"/>
    </row>
    <row r="29" spans="1:12" ht="79.5" customHeight="1" x14ac:dyDescent="0.25">
      <c r="A29" s="33">
        <v>20</v>
      </c>
      <c r="B29" s="34" t="s">
        <v>82</v>
      </c>
      <c r="C29" s="34" t="s">
        <v>32</v>
      </c>
      <c r="D29" s="34" t="s">
        <v>229</v>
      </c>
      <c r="E29" s="34" t="s">
        <v>174</v>
      </c>
      <c r="F29" s="51">
        <v>4.5</v>
      </c>
      <c r="G29" s="35">
        <v>1</v>
      </c>
      <c r="H29" s="46"/>
      <c r="I29" s="54">
        <v>0.75</v>
      </c>
      <c r="J29" s="34" t="s">
        <v>199</v>
      </c>
      <c r="K29" s="50" t="s">
        <v>267</v>
      </c>
      <c r="L29" s="46"/>
    </row>
    <row r="30" spans="1:12" ht="91.5" customHeight="1" x14ac:dyDescent="0.25">
      <c r="A30" s="33">
        <v>21</v>
      </c>
      <c r="B30" s="34" t="s">
        <v>83</v>
      </c>
      <c r="C30" s="34" t="s">
        <v>33</v>
      </c>
      <c r="D30" s="34" t="s">
        <v>230</v>
      </c>
      <c r="E30" s="34" t="s">
        <v>174</v>
      </c>
      <c r="F30" s="51">
        <v>4.5</v>
      </c>
      <c r="G30" s="35">
        <v>2</v>
      </c>
      <c r="H30" s="46"/>
      <c r="I30" s="54">
        <v>0.75</v>
      </c>
      <c r="J30" s="34" t="s">
        <v>200</v>
      </c>
      <c r="K30" s="50" t="s">
        <v>267</v>
      </c>
      <c r="L30" s="46"/>
    </row>
    <row r="31" spans="1:12" ht="75" customHeight="1" x14ac:dyDescent="0.25">
      <c r="A31" s="33">
        <v>22</v>
      </c>
      <c r="B31" s="34" t="s">
        <v>36</v>
      </c>
      <c r="C31" s="34" t="s">
        <v>37</v>
      </c>
      <c r="D31" s="34" t="s">
        <v>231</v>
      </c>
      <c r="E31" s="34" t="s">
        <v>174</v>
      </c>
      <c r="F31" s="51">
        <v>4.5</v>
      </c>
      <c r="G31" s="35"/>
      <c r="H31" s="46">
        <v>1</v>
      </c>
      <c r="I31" s="54">
        <v>0.75</v>
      </c>
      <c r="J31" s="50" t="s">
        <v>201</v>
      </c>
      <c r="K31" s="50" t="s">
        <v>267</v>
      </c>
      <c r="L31" s="46"/>
    </row>
    <row r="32" spans="1:12" ht="83.25" customHeight="1" x14ac:dyDescent="0.25">
      <c r="A32" s="33">
        <v>23</v>
      </c>
      <c r="B32" s="34" t="s">
        <v>84</v>
      </c>
      <c r="C32" s="34" t="s">
        <v>38</v>
      </c>
      <c r="D32" s="34" t="s">
        <v>232</v>
      </c>
      <c r="E32" s="34" t="s">
        <v>174</v>
      </c>
      <c r="F32" s="51">
        <v>4.5</v>
      </c>
      <c r="G32" s="35">
        <v>1</v>
      </c>
      <c r="H32" s="46"/>
      <c r="I32" s="54">
        <v>0.75</v>
      </c>
      <c r="J32" s="34" t="s">
        <v>191</v>
      </c>
      <c r="K32" s="50" t="s">
        <v>267</v>
      </c>
      <c r="L32" s="46"/>
    </row>
    <row r="33" spans="1:12" ht="80.25" customHeight="1" x14ac:dyDescent="0.25">
      <c r="A33" s="33">
        <v>24</v>
      </c>
      <c r="B33" s="34" t="s">
        <v>85</v>
      </c>
      <c r="C33" s="34" t="s">
        <v>86</v>
      </c>
      <c r="D33" s="34" t="s">
        <v>233</v>
      </c>
      <c r="E33" s="34" t="s">
        <v>174</v>
      </c>
      <c r="F33" s="51">
        <v>4.5</v>
      </c>
      <c r="G33" s="35">
        <v>1</v>
      </c>
      <c r="H33" s="46"/>
      <c r="I33" s="54">
        <v>0.75</v>
      </c>
      <c r="J33" s="50" t="s">
        <v>191</v>
      </c>
      <c r="K33" s="50" t="s">
        <v>267</v>
      </c>
      <c r="L33" s="46"/>
    </row>
    <row r="34" spans="1:12" ht="124.5" customHeight="1" x14ac:dyDescent="0.25">
      <c r="A34" s="33">
        <v>25</v>
      </c>
      <c r="B34" s="34" t="s">
        <v>124</v>
      </c>
      <c r="C34" s="34" t="s">
        <v>35</v>
      </c>
      <c r="D34" s="34" t="s">
        <v>234</v>
      </c>
      <c r="E34" s="34" t="s">
        <v>174</v>
      </c>
      <c r="F34" s="51">
        <v>4.5</v>
      </c>
      <c r="G34" s="35">
        <v>1</v>
      </c>
      <c r="H34" s="46"/>
      <c r="I34" s="54">
        <v>0.75</v>
      </c>
      <c r="J34" s="34" t="s">
        <v>202</v>
      </c>
      <c r="K34" s="50" t="s">
        <v>267</v>
      </c>
      <c r="L34" s="46"/>
    </row>
    <row r="35" spans="1:12" ht="78" customHeight="1" x14ac:dyDescent="0.25">
      <c r="A35" s="33">
        <v>26</v>
      </c>
      <c r="B35" s="34" t="s">
        <v>87</v>
      </c>
      <c r="C35" s="34" t="s">
        <v>88</v>
      </c>
      <c r="D35" s="34" t="s">
        <v>235</v>
      </c>
      <c r="E35" s="34" t="s">
        <v>174</v>
      </c>
      <c r="F35" s="51">
        <v>4.5</v>
      </c>
      <c r="G35" s="35">
        <v>1</v>
      </c>
      <c r="H35" s="46"/>
      <c r="I35" s="54">
        <v>0.75</v>
      </c>
      <c r="J35" s="50" t="s">
        <v>192</v>
      </c>
      <c r="K35" s="50" t="s">
        <v>267</v>
      </c>
      <c r="L35" s="46"/>
    </row>
    <row r="36" spans="1:12" ht="84" customHeight="1" x14ac:dyDescent="0.25">
      <c r="A36" s="33">
        <v>27</v>
      </c>
      <c r="B36" s="34" t="s">
        <v>41</v>
      </c>
      <c r="C36" s="34" t="s">
        <v>42</v>
      </c>
      <c r="D36" s="34" t="s">
        <v>236</v>
      </c>
      <c r="E36" s="34" t="s">
        <v>174</v>
      </c>
      <c r="F36" s="51">
        <v>4.5</v>
      </c>
      <c r="G36" s="35">
        <v>1</v>
      </c>
      <c r="H36" s="46"/>
      <c r="I36" s="54">
        <v>0.75</v>
      </c>
      <c r="J36" s="50" t="s">
        <v>193</v>
      </c>
      <c r="K36" s="50" t="s">
        <v>267</v>
      </c>
      <c r="L36" s="46"/>
    </row>
    <row r="37" spans="1:12" ht="117.75" customHeight="1" x14ac:dyDescent="0.25">
      <c r="A37" s="33">
        <v>28</v>
      </c>
      <c r="B37" s="34" t="s">
        <v>101</v>
      </c>
      <c r="C37" s="34" t="s">
        <v>147</v>
      </c>
      <c r="D37" s="34" t="s">
        <v>237</v>
      </c>
      <c r="E37" s="34" t="s">
        <v>174</v>
      </c>
      <c r="F37" s="51">
        <v>4.5</v>
      </c>
      <c r="G37" s="35">
        <v>1</v>
      </c>
      <c r="H37" s="46"/>
      <c r="I37" s="54">
        <v>0.75</v>
      </c>
      <c r="J37" s="34" t="s">
        <v>203</v>
      </c>
      <c r="K37" s="50" t="s">
        <v>267</v>
      </c>
      <c r="L37" s="46"/>
    </row>
    <row r="38" spans="1:12" ht="80.25" customHeight="1" x14ac:dyDescent="0.25">
      <c r="A38" s="33">
        <v>29</v>
      </c>
      <c r="B38" s="34" t="s">
        <v>104</v>
      </c>
      <c r="C38" s="34" t="s">
        <v>146</v>
      </c>
      <c r="D38" s="34" t="s">
        <v>237</v>
      </c>
      <c r="E38" s="34" t="s">
        <v>174</v>
      </c>
      <c r="F38" s="51">
        <v>4.5</v>
      </c>
      <c r="G38" s="35">
        <v>1</v>
      </c>
      <c r="H38" s="46"/>
      <c r="I38" s="54">
        <v>0.75</v>
      </c>
      <c r="J38" s="50" t="s">
        <v>146</v>
      </c>
      <c r="K38" s="50" t="s">
        <v>267</v>
      </c>
      <c r="L38" s="46"/>
    </row>
    <row r="39" spans="1:12" ht="127.5" customHeight="1" x14ac:dyDescent="0.25">
      <c r="A39" s="33">
        <v>30</v>
      </c>
      <c r="B39" s="34" t="s">
        <v>102</v>
      </c>
      <c r="C39" s="34" t="s">
        <v>154</v>
      </c>
      <c r="D39" s="34" t="s">
        <v>238</v>
      </c>
      <c r="E39" s="34" t="s">
        <v>174</v>
      </c>
      <c r="F39" s="51">
        <v>4.5</v>
      </c>
      <c r="G39" s="35">
        <v>1</v>
      </c>
      <c r="H39" s="46"/>
      <c r="I39" s="54">
        <v>0.75</v>
      </c>
      <c r="J39" s="50" t="s">
        <v>194</v>
      </c>
      <c r="K39" s="50" t="s">
        <v>267</v>
      </c>
      <c r="L39" s="46"/>
    </row>
    <row r="40" spans="1:12" ht="78" customHeight="1" x14ac:dyDescent="0.25">
      <c r="A40" s="33">
        <v>31</v>
      </c>
      <c r="B40" s="34" t="s">
        <v>103</v>
      </c>
      <c r="C40" s="34" t="s">
        <v>44</v>
      </c>
      <c r="D40" s="34" t="s">
        <v>239</v>
      </c>
      <c r="E40" s="34" t="s">
        <v>174</v>
      </c>
      <c r="F40" s="51">
        <v>4.5</v>
      </c>
      <c r="G40" s="35">
        <v>1</v>
      </c>
      <c r="H40" s="46"/>
      <c r="I40" s="54">
        <v>0.75</v>
      </c>
      <c r="J40" s="50" t="s">
        <v>195</v>
      </c>
      <c r="K40" s="50" t="s">
        <v>267</v>
      </c>
      <c r="L40" s="46"/>
    </row>
    <row r="41" spans="1:12" ht="80.25" customHeight="1" x14ac:dyDescent="0.25">
      <c r="A41" s="33">
        <v>32</v>
      </c>
      <c r="B41" s="34" t="s">
        <v>105</v>
      </c>
      <c r="C41" s="34" t="s">
        <v>148</v>
      </c>
      <c r="D41" s="34" t="s">
        <v>240</v>
      </c>
      <c r="E41" s="34" t="s">
        <v>174</v>
      </c>
      <c r="F41" s="51">
        <v>4.5</v>
      </c>
      <c r="G41" s="35">
        <v>1</v>
      </c>
      <c r="H41" s="46"/>
      <c r="I41" s="54">
        <v>0.75</v>
      </c>
      <c r="J41" s="50" t="s">
        <v>148</v>
      </c>
      <c r="K41" s="50" t="s">
        <v>267</v>
      </c>
      <c r="L41" s="46"/>
    </row>
    <row r="42" spans="1:12" ht="89.25" customHeight="1" x14ac:dyDescent="0.25">
      <c r="A42" s="33">
        <v>33</v>
      </c>
      <c r="B42" s="34" t="s">
        <v>100</v>
      </c>
      <c r="C42" s="34" t="s">
        <v>45</v>
      </c>
      <c r="D42" s="34" t="s">
        <v>241</v>
      </c>
      <c r="E42" s="34" t="s">
        <v>174</v>
      </c>
      <c r="F42" s="51">
        <v>4.5</v>
      </c>
      <c r="G42" s="35">
        <v>1</v>
      </c>
      <c r="H42" s="46"/>
      <c r="I42" s="54">
        <v>0.75</v>
      </c>
      <c r="J42" s="50" t="s">
        <v>45</v>
      </c>
      <c r="K42" s="50" t="s">
        <v>267</v>
      </c>
      <c r="L42" s="46"/>
    </row>
    <row r="43" spans="1:12" ht="230.25" customHeight="1" x14ac:dyDescent="0.25">
      <c r="A43" s="33">
        <v>34</v>
      </c>
      <c r="B43" s="34" t="s">
        <v>46</v>
      </c>
      <c r="C43" s="34" t="s">
        <v>47</v>
      </c>
      <c r="D43" s="34" t="s">
        <v>242</v>
      </c>
      <c r="E43" s="34" t="s">
        <v>174</v>
      </c>
      <c r="F43" s="51">
        <v>4.5</v>
      </c>
      <c r="G43" s="35">
        <v>1</v>
      </c>
      <c r="H43" s="46"/>
      <c r="I43" s="54">
        <v>0.75</v>
      </c>
      <c r="J43" s="34" t="s">
        <v>204</v>
      </c>
      <c r="K43" s="50" t="s">
        <v>267</v>
      </c>
      <c r="L43" s="46"/>
    </row>
    <row r="44" spans="1:12" ht="87" customHeight="1" x14ac:dyDescent="0.25">
      <c r="A44" s="33">
        <v>35</v>
      </c>
      <c r="B44" s="34" t="s">
        <v>106</v>
      </c>
      <c r="C44" s="34" t="s">
        <v>48</v>
      </c>
      <c r="D44" s="34" t="s">
        <v>243</v>
      </c>
      <c r="E44" s="34" t="s">
        <v>174</v>
      </c>
      <c r="F44" s="51">
        <v>4.5</v>
      </c>
      <c r="G44" s="35">
        <v>1</v>
      </c>
      <c r="H44" s="46"/>
      <c r="I44" s="54">
        <v>0.75</v>
      </c>
      <c r="J44" s="50" t="s">
        <v>196</v>
      </c>
      <c r="K44" s="50" t="s">
        <v>267</v>
      </c>
      <c r="L44" s="46"/>
    </row>
    <row r="45" spans="1:12" ht="123" customHeight="1" x14ac:dyDescent="0.25">
      <c r="A45" s="33">
        <v>36</v>
      </c>
      <c r="B45" s="34" t="s">
        <v>107</v>
      </c>
      <c r="C45" s="34" t="s">
        <v>155</v>
      </c>
      <c r="D45" s="34" t="s">
        <v>244</v>
      </c>
      <c r="E45" s="34" t="s">
        <v>174</v>
      </c>
      <c r="F45" s="51">
        <v>4.5</v>
      </c>
      <c r="G45" s="35">
        <v>2</v>
      </c>
      <c r="H45" s="46"/>
      <c r="I45" s="54">
        <v>0.75</v>
      </c>
      <c r="J45" s="34" t="s">
        <v>205</v>
      </c>
      <c r="K45" s="50" t="s">
        <v>267</v>
      </c>
      <c r="L45" s="46"/>
    </row>
    <row r="46" spans="1:12" ht="131.25" customHeight="1" x14ac:dyDescent="0.25">
      <c r="A46" s="33">
        <v>37</v>
      </c>
      <c r="B46" s="34" t="s">
        <v>108</v>
      </c>
      <c r="C46" s="34" t="s">
        <v>50</v>
      </c>
      <c r="D46" s="34" t="s">
        <v>245</v>
      </c>
      <c r="E46" s="34" t="s">
        <v>174</v>
      </c>
      <c r="F46" s="51">
        <v>4.5</v>
      </c>
      <c r="G46" s="35">
        <v>1</v>
      </c>
      <c r="H46" s="46"/>
      <c r="I46" s="54">
        <v>0.75</v>
      </c>
      <c r="J46" s="34" t="s">
        <v>206</v>
      </c>
      <c r="K46" s="50" t="s">
        <v>267</v>
      </c>
      <c r="L46" s="46"/>
    </row>
    <row r="47" spans="1:12" ht="129.75" customHeight="1" x14ac:dyDescent="0.25">
      <c r="A47" s="33">
        <v>38</v>
      </c>
      <c r="B47" s="34" t="s">
        <v>132</v>
      </c>
      <c r="C47" s="34" t="s">
        <v>156</v>
      </c>
      <c r="D47" s="34" t="s">
        <v>246</v>
      </c>
      <c r="E47" s="34" t="s">
        <v>174</v>
      </c>
      <c r="F47" s="51">
        <v>4.5</v>
      </c>
      <c r="G47" s="35">
        <v>1</v>
      </c>
      <c r="H47" s="46"/>
      <c r="I47" s="54">
        <v>0.75</v>
      </c>
      <c r="J47" s="34" t="s">
        <v>207</v>
      </c>
      <c r="K47" s="50" t="s">
        <v>267</v>
      </c>
      <c r="L47" s="46"/>
    </row>
    <row r="48" spans="1:12" ht="87" customHeight="1" x14ac:dyDescent="0.25">
      <c r="A48" s="33">
        <v>39</v>
      </c>
      <c r="B48" s="34" t="s">
        <v>127</v>
      </c>
      <c r="C48" s="34" t="s">
        <v>52</v>
      </c>
      <c r="D48" s="34" t="s">
        <v>247</v>
      </c>
      <c r="E48" s="34" t="s">
        <v>174</v>
      </c>
      <c r="F48" s="51">
        <v>4.5</v>
      </c>
      <c r="G48" s="35">
        <v>1</v>
      </c>
      <c r="H48" s="46"/>
      <c r="I48" s="54">
        <v>0.75</v>
      </c>
      <c r="J48" s="50" t="s">
        <v>52</v>
      </c>
      <c r="K48" s="50" t="s">
        <v>267</v>
      </c>
      <c r="L48" s="46"/>
    </row>
    <row r="49" spans="1:12" ht="90" customHeight="1" x14ac:dyDescent="0.25">
      <c r="A49" s="33">
        <v>40</v>
      </c>
      <c r="B49" s="34" t="s">
        <v>128</v>
      </c>
      <c r="C49" s="34" t="s">
        <v>52</v>
      </c>
      <c r="D49" s="34" t="s">
        <v>248</v>
      </c>
      <c r="E49" s="34" t="s">
        <v>174</v>
      </c>
      <c r="F49" s="51">
        <v>4.5</v>
      </c>
      <c r="G49" s="35">
        <v>1</v>
      </c>
      <c r="H49" s="46"/>
      <c r="I49" s="54">
        <v>0.75</v>
      </c>
      <c r="J49" s="50" t="s">
        <v>52</v>
      </c>
      <c r="K49" s="50" t="s">
        <v>267</v>
      </c>
      <c r="L49" s="46"/>
    </row>
    <row r="50" spans="1:12" ht="92.25" customHeight="1" x14ac:dyDescent="0.25">
      <c r="A50" s="33">
        <v>41</v>
      </c>
      <c r="B50" s="34" t="s">
        <v>109</v>
      </c>
      <c r="C50" s="34" t="s">
        <v>53</v>
      </c>
      <c r="D50" s="34" t="s">
        <v>249</v>
      </c>
      <c r="E50" s="34" t="s">
        <v>174</v>
      </c>
      <c r="F50" s="51">
        <v>4.5</v>
      </c>
      <c r="G50" s="35">
        <v>1</v>
      </c>
      <c r="H50" s="46"/>
      <c r="I50" s="54">
        <v>0.75</v>
      </c>
      <c r="J50" s="50" t="s">
        <v>197</v>
      </c>
      <c r="K50" s="50" t="s">
        <v>267</v>
      </c>
      <c r="L50" s="46"/>
    </row>
    <row r="51" spans="1:12" ht="93.75" customHeight="1" x14ac:dyDescent="0.25">
      <c r="A51" s="33">
        <v>42</v>
      </c>
      <c r="B51" s="34" t="s">
        <v>110</v>
      </c>
      <c r="C51" s="34" t="s">
        <v>54</v>
      </c>
      <c r="D51" s="34" t="s">
        <v>250</v>
      </c>
      <c r="E51" s="34" t="s">
        <v>174</v>
      </c>
      <c r="F51" s="51">
        <v>4.5</v>
      </c>
      <c r="G51" s="35">
        <v>1</v>
      </c>
      <c r="H51" s="46"/>
      <c r="I51" s="54">
        <v>0.75</v>
      </c>
      <c r="J51" s="34" t="s">
        <v>208</v>
      </c>
      <c r="K51" s="50" t="s">
        <v>267</v>
      </c>
      <c r="L51" s="46"/>
    </row>
    <row r="52" spans="1:12" ht="92.25" customHeight="1" x14ac:dyDescent="0.25">
      <c r="A52" s="33">
        <v>43</v>
      </c>
      <c r="B52" s="34" t="s">
        <v>111</v>
      </c>
      <c r="C52" s="34" t="s">
        <v>55</v>
      </c>
      <c r="D52" s="34" t="s">
        <v>251</v>
      </c>
      <c r="E52" s="34" t="s">
        <v>174</v>
      </c>
      <c r="F52" s="51">
        <v>4.5</v>
      </c>
      <c r="G52" s="35">
        <v>1</v>
      </c>
      <c r="H52" s="46"/>
      <c r="I52" s="54">
        <v>0.75</v>
      </c>
      <c r="J52" s="34" t="s">
        <v>209</v>
      </c>
      <c r="K52" s="50" t="s">
        <v>267</v>
      </c>
      <c r="L52" s="46"/>
    </row>
    <row r="53" spans="1:12" ht="78.75" customHeight="1" x14ac:dyDescent="0.25">
      <c r="A53" s="33">
        <v>44</v>
      </c>
      <c r="B53" s="34" t="s">
        <v>112</v>
      </c>
      <c r="C53" s="34" t="s">
        <v>158</v>
      </c>
      <c r="D53" s="34" t="s">
        <v>252</v>
      </c>
      <c r="E53" s="34" t="s">
        <v>174</v>
      </c>
      <c r="F53" s="51">
        <v>4.5</v>
      </c>
      <c r="G53" s="35">
        <v>1</v>
      </c>
      <c r="H53" s="46"/>
      <c r="I53" s="54">
        <v>0.75</v>
      </c>
      <c r="J53" s="50" t="s">
        <v>197</v>
      </c>
      <c r="K53" s="50" t="s">
        <v>267</v>
      </c>
      <c r="L53" s="46"/>
    </row>
    <row r="54" spans="1:12" ht="79.5" customHeight="1" x14ac:dyDescent="0.25">
      <c r="A54" s="33">
        <v>45</v>
      </c>
      <c r="B54" s="34" t="s">
        <v>113</v>
      </c>
      <c r="C54" s="34" t="s">
        <v>159</v>
      </c>
      <c r="D54" s="34" t="s">
        <v>253</v>
      </c>
      <c r="E54" s="34" t="s">
        <v>174</v>
      </c>
      <c r="F54" s="51">
        <v>4.5</v>
      </c>
      <c r="G54" s="35">
        <v>1</v>
      </c>
      <c r="H54" s="46"/>
      <c r="I54" s="54">
        <v>0.75</v>
      </c>
      <c r="J54" s="50" t="s">
        <v>197</v>
      </c>
      <c r="K54" s="50" t="s">
        <v>267</v>
      </c>
      <c r="L54" s="46"/>
    </row>
    <row r="55" spans="1:12" ht="78.75" customHeight="1" x14ac:dyDescent="0.25">
      <c r="A55" s="37">
        <v>46</v>
      </c>
      <c r="B55" s="34" t="s">
        <v>117</v>
      </c>
      <c r="C55" s="34" t="s">
        <v>160</v>
      </c>
      <c r="D55" s="34" t="s">
        <v>254</v>
      </c>
      <c r="E55" s="34" t="s">
        <v>174</v>
      </c>
      <c r="F55" s="51">
        <v>4.5</v>
      </c>
      <c r="G55" s="31">
        <v>1</v>
      </c>
      <c r="H55" s="46"/>
      <c r="I55" s="54">
        <v>0.75</v>
      </c>
      <c r="J55" s="50" t="s">
        <v>197</v>
      </c>
      <c r="K55" s="50" t="s">
        <v>267</v>
      </c>
      <c r="L55" s="46"/>
    </row>
    <row r="56" spans="1:12" ht="81.75" customHeight="1" x14ac:dyDescent="0.25">
      <c r="A56" s="35">
        <v>47</v>
      </c>
      <c r="B56" s="34" t="s">
        <v>133</v>
      </c>
      <c r="C56" s="34" t="s">
        <v>157</v>
      </c>
      <c r="D56" s="34" t="s">
        <v>255</v>
      </c>
      <c r="E56" s="34" t="s">
        <v>174</v>
      </c>
      <c r="F56" s="51">
        <v>4.5</v>
      </c>
      <c r="G56" s="35">
        <v>1</v>
      </c>
      <c r="H56" s="46"/>
      <c r="I56" s="54">
        <v>0.75</v>
      </c>
      <c r="J56" s="50" t="s">
        <v>36</v>
      </c>
      <c r="K56" s="50" t="s">
        <v>267</v>
      </c>
      <c r="L56" s="46"/>
    </row>
    <row r="57" spans="1:12" x14ac:dyDescent="0.25">
      <c r="A57" s="117" t="s">
        <v>56</v>
      </c>
      <c r="B57" s="118"/>
      <c r="C57" s="118"/>
      <c r="D57" s="118"/>
      <c r="E57" s="118"/>
      <c r="F57" s="119"/>
      <c r="G57" s="38">
        <f>SUM(G10:G56)</f>
        <v>69</v>
      </c>
      <c r="H57" s="47"/>
      <c r="I57" s="55"/>
      <c r="J57" s="48"/>
      <c r="K57" s="48"/>
      <c r="L57" s="49"/>
    </row>
    <row r="58" spans="1:12" x14ac:dyDescent="0.25">
      <c r="A58" s="120" t="s">
        <v>60</v>
      </c>
      <c r="B58" s="121"/>
      <c r="C58" s="121"/>
      <c r="D58" s="121"/>
      <c r="E58" s="121"/>
      <c r="F58" s="122"/>
      <c r="G58" s="35"/>
      <c r="H58" s="46"/>
      <c r="I58" s="54"/>
      <c r="J58" s="46"/>
      <c r="K58" s="46"/>
      <c r="L58" s="46"/>
    </row>
    <row r="59" spans="1:12" ht="84" customHeight="1" x14ac:dyDescent="0.25">
      <c r="A59" s="35">
        <v>48</v>
      </c>
      <c r="B59" s="39" t="s">
        <v>92</v>
      </c>
      <c r="C59" s="34" t="s">
        <v>57</v>
      </c>
      <c r="D59" s="34" t="s">
        <v>256</v>
      </c>
      <c r="E59" s="34" t="s">
        <v>174</v>
      </c>
      <c r="F59" s="51">
        <v>4.5</v>
      </c>
      <c r="G59" s="35">
        <v>1</v>
      </c>
      <c r="H59" s="46"/>
      <c r="I59" s="54">
        <v>0.75</v>
      </c>
      <c r="J59" s="34" t="s">
        <v>57</v>
      </c>
      <c r="K59" s="50" t="s">
        <v>267</v>
      </c>
      <c r="L59" s="46"/>
    </row>
    <row r="60" spans="1:12" ht="74.25" customHeight="1" x14ac:dyDescent="0.25">
      <c r="A60" s="35">
        <v>49</v>
      </c>
      <c r="B60" s="40" t="s">
        <v>94</v>
      </c>
      <c r="C60" s="36" t="s">
        <v>58</v>
      </c>
      <c r="D60" s="34" t="s">
        <v>257</v>
      </c>
      <c r="E60" s="34" t="s">
        <v>174</v>
      </c>
      <c r="F60" s="51">
        <v>4.5</v>
      </c>
      <c r="G60" s="35">
        <v>1</v>
      </c>
      <c r="H60" s="46"/>
      <c r="I60" s="54">
        <v>0.75</v>
      </c>
      <c r="J60" s="36" t="s">
        <v>58</v>
      </c>
      <c r="K60" s="50" t="s">
        <v>267</v>
      </c>
      <c r="L60" s="46"/>
    </row>
    <row r="61" spans="1:12" ht="84.75" customHeight="1" x14ac:dyDescent="0.25">
      <c r="A61" s="35">
        <v>50</v>
      </c>
      <c r="B61" s="41" t="s">
        <v>95</v>
      </c>
      <c r="C61" s="36" t="s">
        <v>96</v>
      </c>
      <c r="D61" s="34" t="s">
        <v>258</v>
      </c>
      <c r="E61" s="34" t="s">
        <v>174</v>
      </c>
      <c r="F61" s="51">
        <v>4.5</v>
      </c>
      <c r="G61" s="35">
        <v>1</v>
      </c>
      <c r="H61" s="46"/>
      <c r="I61" s="54">
        <v>0.75</v>
      </c>
      <c r="J61" s="36" t="s">
        <v>96</v>
      </c>
      <c r="K61" s="50" t="s">
        <v>267</v>
      </c>
      <c r="L61" s="46"/>
    </row>
    <row r="62" spans="1:12" ht="78.75" customHeight="1" x14ac:dyDescent="0.25">
      <c r="A62" s="35">
        <v>51</v>
      </c>
      <c r="B62" s="42" t="s">
        <v>91</v>
      </c>
      <c r="C62" s="36" t="s">
        <v>59</v>
      </c>
      <c r="D62" s="34" t="s">
        <v>259</v>
      </c>
      <c r="E62" s="34" t="s">
        <v>174</v>
      </c>
      <c r="F62" s="51">
        <v>4.5</v>
      </c>
      <c r="G62" s="35">
        <v>1</v>
      </c>
      <c r="H62" s="46"/>
      <c r="I62" s="54">
        <v>0.75</v>
      </c>
      <c r="J62" s="36" t="s">
        <v>59</v>
      </c>
      <c r="K62" s="50" t="s">
        <v>267</v>
      </c>
      <c r="L62" s="46"/>
    </row>
    <row r="63" spans="1:12" ht="81" customHeight="1" x14ac:dyDescent="0.25">
      <c r="A63" s="35">
        <v>52</v>
      </c>
      <c r="B63" s="42" t="s">
        <v>61</v>
      </c>
      <c r="C63" s="34" t="s">
        <v>62</v>
      </c>
      <c r="D63" s="34" t="s">
        <v>260</v>
      </c>
      <c r="E63" s="34" t="s">
        <v>174</v>
      </c>
      <c r="F63" s="51">
        <v>4.5</v>
      </c>
      <c r="G63" s="35">
        <v>1</v>
      </c>
      <c r="H63" s="46"/>
      <c r="I63" s="54">
        <v>0.75</v>
      </c>
      <c r="J63" s="34" t="s">
        <v>62</v>
      </c>
      <c r="K63" s="50" t="s">
        <v>267</v>
      </c>
      <c r="L63" s="46"/>
    </row>
    <row r="64" spans="1:12" ht="81" customHeight="1" x14ac:dyDescent="0.25">
      <c r="A64" s="35">
        <v>53</v>
      </c>
      <c r="B64" s="40" t="s">
        <v>93</v>
      </c>
      <c r="C64" s="36" t="s">
        <v>63</v>
      </c>
      <c r="D64" s="34" t="s">
        <v>261</v>
      </c>
      <c r="E64" s="34" t="s">
        <v>174</v>
      </c>
      <c r="F64" s="51">
        <v>4.5</v>
      </c>
      <c r="G64" s="35">
        <v>1</v>
      </c>
      <c r="H64" s="46"/>
      <c r="I64" s="54">
        <v>0.75</v>
      </c>
      <c r="J64" s="36" t="s">
        <v>63</v>
      </c>
      <c r="K64" s="50" t="s">
        <v>267</v>
      </c>
      <c r="L64" s="46"/>
    </row>
    <row r="65" spans="1:12" ht="84" customHeight="1" x14ac:dyDescent="0.25">
      <c r="A65" s="35">
        <v>54</v>
      </c>
      <c r="B65" s="43" t="s">
        <v>28</v>
      </c>
      <c r="C65" s="36" t="s">
        <v>63</v>
      </c>
      <c r="D65" s="34" t="s">
        <v>262</v>
      </c>
      <c r="E65" s="34" t="s">
        <v>174</v>
      </c>
      <c r="F65" s="51">
        <v>4.5</v>
      </c>
      <c r="G65" s="35">
        <v>1</v>
      </c>
      <c r="H65" s="46"/>
      <c r="I65" s="54">
        <v>0.75</v>
      </c>
      <c r="J65" s="36" t="s">
        <v>63</v>
      </c>
      <c r="K65" s="50" t="s">
        <v>267</v>
      </c>
      <c r="L65" s="46"/>
    </row>
    <row r="66" spans="1:12" x14ac:dyDescent="0.25">
      <c r="A66" s="123" t="s">
        <v>64</v>
      </c>
      <c r="B66" s="124"/>
      <c r="C66" s="124"/>
      <c r="D66" s="124"/>
      <c r="E66" s="124"/>
      <c r="F66" s="125"/>
      <c r="G66" s="44">
        <f>SUM(G59:G65)</f>
        <v>7</v>
      </c>
      <c r="H66" s="46"/>
      <c r="I66" s="54"/>
      <c r="J66" s="46"/>
      <c r="K66" s="46"/>
      <c r="L66" s="46"/>
    </row>
    <row r="67" spans="1:12" x14ac:dyDescent="0.25">
      <c r="A67" s="120" t="s">
        <v>65</v>
      </c>
      <c r="B67" s="121"/>
      <c r="C67" s="121"/>
      <c r="D67" s="121"/>
      <c r="E67" s="121"/>
      <c r="F67" s="122"/>
      <c r="G67" s="35"/>
      <c r="H67" s="46"/>
      <c r="I67" s="54"/>
      <c r="J67" s="46"/>
      <c r="K67" s="46"/>
      <c r="L67" s="46"/>
    </row>
    <row r="68" spans="1:12" ht="91.5" customHeight="1" x14ac:dyDescent="0.25">
      <c r="A68" s="35">
        <v>55</v>
      </c>
      <c r="B68" s="45" t="s">
        <v>66</v>
      </c>
      <c r="C68" s="34" t="s">
        <v>67</v>
      </c>
      <c r="D68" s="34" t="s">
        <v>263</v>
      </c>
      <c r="E68" s="34" t="s">
        <v>174</v>
      </c>
      <c r="F68" s="35"/>
      <c r="G68" s="35">
        <v>2</v>
      </c>
      <c r="H68" s="46"/>
      <c r="I68" s="54">
        <v>0.75</v>
      </c>
      <c r="J68" s="50" t="s">
        <v>269</v>
      </c>
      <c r="K68" s="50" t="s">
        <v>267</v>
      </c>
      <c r="L68" s="46"/>
    </row>
    <row r="69" spans="1:12" x14ac:dyDescent="0.25">
      <c r="A69" s="123" t="s">
        <v>68</v>
      </c>
      <c r="B69" s="124"/>
      <c r="C69" s="124"/>
      <c r="D69" s="124"/>
      <c r="E69" s="124"/>
      <c r="F69" s="125"/>
      <c r="G69" s="44">
        <v>2</v>
      </c>
      <c r="H69" s="46"/>
      <c r="I69" s="54"/>
      <c r="J69" s="46"/>
      <c r="K69" s="46"/>
      <c r="L69" s="46"/>
    </row>
    <row r="70" spans="1:12" x14ac:dyDescent="0.25">
      <c r="A70" s="120" t="s">
        <v>69</v>
      </c>
      <c r="B70" s="121"/>
      <c r="C70" s="121"/>
      <c r="D70" s="121"/>
      <c r="E70" s="121"/>
      <c r="F70" s="122"/>
      <c r="G70" s="35"/>
      <c r="H70" s="46"/>
      <c r="I70" s="54"/>
      <c r="J70" s="46"/>
      <c r="K70" s="46"/>
      <c r="L70" s="46"/>
    </row>
    <row r="71" spans="1:12" ht="30" customHeight="1" x14ac:dyDescent="0.25">
      <c r="A71" s="35">
        <v>56</v>
      </c>
      <c r="B71" s="40" t="s">
        <v>70</v>
      </c>
      <c r="C71" s="34" t="s">
        <v>74</v>
      </c>
      <c r="D71" s="34" t="s">
        <v>264</v>
      </c>
      <c r="E71" s="34" t="s">
        <v>175</v>
      </c>
      <c r="F71" s="52">
        <v>5</v>
      </c>
      <c r="G71" s="35">
        <v>6</v>
      </c>
      <c r="H71" s="46"/>
      <c r="I71" s="54">
        <v>0.75</v>
      </c>
      <c r="J71" s="36" t="s">
        <v>63</v>
      </c>
      <c r="K71" s="46" t="s">
        <v>268</v>
      </c>
      <c r="L71" s="46"/>
    </row>
    <row r="72" spans="1:12" ht="30" customHeight="1" x14ac:dyDescent="0.25">
      <c r="A72" s="35">
        <v>57</v>
      </c>
      <c r="B72" s="40" t="s">
        <v>71</v>
      </c>
      <c r="C72" s="34" t="s">
        <v>75</v>
      </c>
      <c r="D72" s="34" t="s">
        <v>265</v>
      </c>
      <c r="E72" s="34" t="s">
        <v>175</v>
      </c>
      <c r="F72" s="52">
        <v>5</v>
      </c>
      <c r="G72" s="35">
        <v>6</v>
      </c>
      <c r="H72" s="46"/>
      <c r="I72" s="54">
        <v>0.75</v>
      </c>
      <c r="J72" s="36" t="s">
        <v>63</v>
      </c>
      <c r="K72" s="46" t="s">
        <v>268</v>
      </c>
      <c r="L72" s="46"/>
    </row>
    <row r="73" spans="1:12" ht="31.5" customHeight="1" x14ac:dyDescent="0.25">
      <c r="A73" s="35">
        <v>58</v>
      </c>
      <c r="B73" s="40" t="s">
        <v>72</v>
      </c>
      <c r="C73" s="34" t="s">
        <v>76</v>
      </c>
      <c r="D73" s="34" t="s">
        <v>266</v>
      </c>
      <c r="E73" s="34" t="s">
        <v>175</v>
      </c>
      <c r="F73" s="52">
        <v>4</v>
      </c>
      <c r="G73" s="35">
        <v>3</v>
      </c>
      <c r="H73" s="46"/>
      <c r="I73" s="54">
        <v>0.75</v>
      </c>
      <c r="J73" s="36" t="s">
        <v>63</v>
      </c>
      <c r="K73" s="46" t="s">
        <v>268</v>
      </c>
      <c r="L73" s="46"/>
    </row>
    <row r="74" spans="1:12" x14ac:dyDescent="0.25">
      <c r="A74" s="123" t="s">
        <v>73</v>
      </c>
      <c r="B74" s="124"/>
      <c r="C74" s="124"/>
      <c r="D74" s="124"/>
      <c r="E74" s="124"/>
      <c r="F74" s="125"/>
      <c r="G74" s="35">
        <f>SUM(G71:G73)</f>
        <v>15</v>
      </c>
      <c r="H74" s="46"/>
      <c r="I74" s="54"/>
      <c r="J74" s="46"/>
      <c r="K74" s="46"/>
      <c r="L74" s="46"/>
    </row>
    <row r="75" spans="1:12" x14ac:dyDescent="0.25">
      <c r="A75" s="123" t="s">
        <v>77</v>
      </c>
      <c r="B75" s="124"/>
      <c r="C75" s="124"/>
      <c r="D75" s="124"/>
      <c r="E75" s="124"/>
      <c r="F75" s="125"/>
      <c r="G75" s="35">
        <f>G57+G66+G69+G74</f>
        <v>93</v>
      </c>
      <c r="H75" s="46"/>
      <c r="I75" s="54"/>
      <c r="J75" s="46"/>
      <c r="K75" s="46"/>
      <c r="L75" s="46"/>
    </row>
  </sheetData>
  <mergeCells count="23">
    <mergeCell ref="A74:F74"/>
    <mergeCell ref="A75:F75"/>
    <mergeCell ref="A70:F70"/>
    <mergeCell ref="A66:F66"/>
    <mergeCell ref="A67:F67"/>
    <mergeCell ref="A69:F69"/>
    <mergeCell ref="A57:F57"/>
    <mergeCell ref="A58:F58"/>
    <mergeCell ref="B7:B8"/>
    <mergeCell ref="C7:C8"/>
    <mergeCell ref="D7:D8"/>
    <mergeCell ref="E7:E8"/>
    <mergeCell ref="F7:F8"/>
    <mergeCell ref="A9:L9"/>
    <mergeCell ref="A5:A8"/>
    <mergeCell ref="G7:I7"/>
    <mergeCell ref="E5:I6"/>
    <mergeCell ref="B5:D6"/>
    <mergeCell ref="K1:L1"/>
    <mergeCell ref="B2:K2"/>
    <mergeCell ref="J5:J8"/>
    <mergeCell ref="K5:K8"/>
    <mergeCell ref="L5:L8"/>
  </mergeCells>
  <pageMargins left="0.7" right="0.7" top="0.75" bottom="0.75" header="0.3" footer="0.3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2019-04-14T11:01:16Z</dcterms:modified>
</cp:coreProperties>
</file>