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'Лист1'!$A$1:$M$39</definedName>
  </definedNames>
  <calcPr fullCalcOnLoad="1"/>
</workbook>
</file>

<file path=xl/sharedStrings.xml><?xml version="1.0" encoding="utf-8"?>
<sst xmlns="http://schemas.openxmlformats.org/spreadsheetml/2006/main" count="50" uniqueCount="48">
  <si>
    <t>Номер документа</t>
  </si>
  <si>
    <t>Дата составления</t>
  </si>
  <si>
    <t>УТВЕРЖДЕНО</t>
  </si>
  <si>
    <t>ШТАТНОЕ РАСПИСАНИЕ</t>
  </si>
  <si>
    <t>Всего в год</t>
  </si>
  <si>
    <t>расшифровка подписи</t>
  </si>
  <si>
    <t>Администрация городского поселения Мишелевского муниципального образования</t>
  </si>
  <si>
    <t>В.Д. Журова</t>
  </si>
  <si>
    <t>личная подпись</t>
  </si>
  <si>
    <t>№ п/п</t>
  </si>
  <si>
    <t>Ежемесячные надбавки к должностному окладу, руб.</t>
  </si>
  <si>
    <t>ежемесячное денежное поощрение</t>
  </si>
  <si>
    <t>за выслугу лет</t>
  </si>
  <si>
    <t>Наименование должности</t>
  </si>
  <si>
    <t>к Постановлению администрации</t>
  </si>
  <si>
    <t>городского поселения Мишелевского</t>
  </si>
  <si>
    <t>муниципального образования</t>
  </si>
  <si>
    <t>Консультант по организационно-правовой</t>
  </si>
  <si>
    <t>и кадровой работе</t>
  </si>
  <si>
    <t xml:space="preserve">Начальник отдела финансов, экономики </t>
  </si>
  <si>
    <t>и муниципальных закупок</t>
  </si>
  <si>
    <t>Итого:</t>
  </si>
  <si>
    <t>Постановлением администрации Мишелевского</t>
  </si>
  <si>
    <t>муниципального образования от  "___" _____ 20___ г.  № ____</t>
  </si>
  <si>
    <t>Надбавка за работу в южных районах Ирк.обл.</t>
  </si>
  <si>
    <t>Должностной оклад, руб.</t>
  </si>
  <si>
    <t>№ ____ от _________ 201___ г.</t>
  </si>
  <si>
    <t>Приложение № _____</t>
  </si>
  <si>
    <t>Кол-во штатных должностей</t>
  </si>
  <si>
    <t>за сложность и напряжен-ность</t>
  </si>
  <si>
    <t xml:space="preserve">Премия, матер помощь </t>
  </si>
  <si>
    <t>Единовременная выплата к отпуску</t>
  </si>
  <si>
    <t>Годовой ФОТ + страх. взносы</t>
  </si>
  <si>
    <t>вспомогательного персонала</t>
  </si>
  <si>
    <t>Уборщик служебных помещений</t>
  </si>
  <si>
    <t>Водитель</t>
  </si>
  <si>
    <t>Тракторист</t>
  </si>
  <si>
    <t>Повышающий коэффициент</t>
  </si>
  <si>
    <t>Должностной оклад с учетом повышающего коэффициента, руб.</t>
  </si>
  <si>
    <t xml:space="preserve">Районный коэф-фициент </t>
  </si>
  <si>
    <t>Рабочий</t>
  </si>
  <si>
    <t>Итого в месяц, руб.</t>
  </si>
  <si>
    <t>Доплата до МРОТ, руб.</t>
  </si>
  <si>
    <t>Всего в месяц, руб.</t>
  </si>
  <si>
    <t xml:space="preserve">Штат в количестве </t>
  </si>
  <si>
    <t>единиц</t>
  </si>
  <si>
    <t>Е.Н. Березкова</t>
  </si>
  <si>
    <t>На период с 01.10.2019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</si>
</sst>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 textRotation="90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textRotation="90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130" zoomScaleNormal="130" zoomScaleSheetLayoutView="130" zoomScalePageLayoutView="0" workbookViewId="0" topLeftCell="A5">
      <selection activeCell="M25" sqref="M25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8.625" style="0" customWidth="1"/>
    <col min="4" max="4" width="9.375" style="0" customWidth="1"/>
    <col min="5" max="5" width="10.00390625" style="0" customWidth="1"/>
    <col min="6" max="6" width="10.375" style="0" customWidth="1"/>
    <col min="7" max="7" width="9.25390625" style="0" customWidth="1"/>
    <col min="8" max="8" width="9.375" style="0" bestFit="1" customWidth="1"/>
    <col min="9" max="9" width="9.375" style="0" customWidth="1"/>
    <col min="10" max="10" width="8.75390625" style="0" customWidth="1"/>
    <col min="11" max="11" width="8.375" style="0" customWidth="1"/>
    <col min="12" max="12" width="8.75390625" style="0" customWidth="1"/>
    <col min="13" max="13" width="9.00390625" style="0" customWidth="1"/>
    <col min="14" max="14" width="9.25390625" style="0" customWidth="1"/>
    <col min="15" max="15" width="9.875" style="0" bestFit="1" customWidth="1"/>
    <col min="16" max="17" width="11.375" style="0" customWidth="1"/>
    <col min="18" max="18" width="9.875" style="0" customWidth="1"/>
    <col min="20" max="20" width="11.625" style="0" customWidth="1"/>
  </cols>
  <sheetData>
    <row r="1" spans="1:14" ht="13.5" customHeight="1">
      <c r="A1" s="6"/>
      <c r="B1" s="6"/>
      <c r="C1" s="17"/>
      <c r="D1" s="17"/>
      <c r="E1" s="17"/>
      <c r="F1" s="17"/>
      <c r="G1" s="17"/>
      <c r="H1" s="17"/>
      <c r="I1" s="17"/>
      <c r="J1" s="17"/>
      <c r="L1" s="17"/>
      <c r="M1" s="31" t="s">
        <v>27</v>
      </c>
      <c r="N1" s="4"/>
    </row>
    <row r="2" spans="1:14" ht="12.75">
      <c r="A2" s="6"/>
      <c r="B2" s="6"/>
      <c r="C2" s="17"/>
      <c r="D2" s="17"/>
      <c r="E2" s="17"/>
      <c r="F2" s="17"/>
      <c r="G2" s="17"/>
      <c r="H2" s="17"/>
      <c r="I2" s="17"/>
      <c r="J2" s="17"/>
      <c r="L2" s="17"/>
      <c r="M2" s="31" t="s">
        <v>14</v>
      </c>
      <c r="N2" s="4"/>
    </row>
    <row r="3" spans="1:14" ht="12.75">
      <c r="A3" s="6"/>
      <c r="B3" s="6"/>
      <c r="C3" s="17"/>
      <c r="D3" s="17"/>
      <c r="E3" s="17"/>
      <c r="F3" s="17"/>
      <c r="G3" s="17"/>
      <c r="H3" s="17"/>
      <c r="I3" s="17"/>
      <c r="J3" s="17"/>
      <c r="L3" s="17"/>
      <c r="M3" s="31" t="s">
        <v>15</v>
      </c>
      <c r="N3" s="4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L4" s="6"/>
      <c r="M4" s="31" t="s">
        <v>16</v>
      </c>
      <c r="N4" s="4"/>
    </row>
    <row r="5" spans="1:14" ht="12.75">
      <c r="A5" s="6"/>
      <c r="B5" s="6"/>
      <c r="C5" s="6"/>
      <c r="D5" s="6"/>
      <c r="E5" s="6"/>
      <c r="F5" s="6"/>
      <c r="G5" s="6"/>
      <c r="H5" s="6"/>
      <c r="I5" s="6"/>
      <c r="J5" s="6"/>
      <c r="L5" s="6"/>
      <c r="M5" s="31" t="s">
        <v>26</v>
      </c>
      <c r="N5" s="4"/>
    </row>
    <row r="6" spans="1:17" ht="12.7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O6" s="4"/>
      <c r="P6" s="7"/>
      <c r="Q6" s="7"/>
    </row>
    <row r="7" spans="1:17" ht="12.75">
      <c r="A7" s="6"/>
      <c r="B7" s="18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4"/>
      <c r="P7" s="3"/>
      <c r="Q7" s="3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 t="s">
        <v>3</v>
      </c>
      <c r="C9" s="33" t="s">
        <v>0</v>
      </c>
      <c r="D9" s="33"/>
      <c r="E9" s="33" t="s">
        <v>1</v>
      </c>
      <c r="F9" s="33"/>
      <c r="G9" s="20"/>
      <c r="H9" s="6"/>
      <c r="I9" s="6"/>
      <c r="J9" s="6"/>
      <c r="K9" s="6"/>
      <c r="L9" s="6"/>
      <c r="M9" s="6"/>
    </row>
    <row r="10" spans="1:13" ht="12.75">
      <c r="A10" s="6"/>
      <c r="B10" s="6"/>
      <c r="C10" s="33"/>
      <c r="D10" s="33"/>
      <c r="E10" s="34"/>
      <c r="F10" s="33"/>
      <c r="G10" s="20"/>
      <c r="H10" s="6"/>
      <c r="I10" s="6"/>
      <c r="J10" s="6"/>
      <c r="K10" s="6"/>
      <c r="L10" s="6"/>
      <c r="M10" s="6"/>
    </row>
    <row r="11" spans="1:13" ht="12.75">
      <c r="A11" s="6"/>
      <c r="B11" s="21"/>
      <c r="C11" s="6"/>
      <c r="D11" s="6"/>
      <c r="E11" s="6"/>
      <c r="F11" s="6"/>
      <c r="G11" s="6" t="s">
        <v>2</v>
      </c>
      <c r="H11" s="6"/>
      <c r="I11" s="6"/>
      <c r="J11" s="6"/>
      <c r="K11" s="6"/>
      <c r="L11" s="6"/>
      <c r="M11" s="6"/>
    </row>
    <row r="12" spans="1:13" ht="12.75">
      <c r="A12" s="6"/>
      <c r="B12" s="6" t="s">
        <v>33</v>
      </c>
      <c r="C12" s="6"/>
      <c r="D12" s="6"/>
      <c r="E12" s="6"/>
      <c r="F12" s="6"/>
      <c r="G12" s="22" t="s">
        <v>22</v>
      </c>
      <c r="H12" s="6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22" t="s">
        <v>23</v>
      </c>
      <c r="H13" s="6"/>
      <c r="I13" s="6"/>
      <c r="J13" s="6"/>
      <c r="K13" s="6"/>
      <c r="L13" s="6"/>
      <c r="M13" s="6"/>
    </row>
    <row r="14" spans="1:13" ht="12.75">
      <c r="A14" s="6"/>
      <c r="B14" s="6"/>
      <c r="C14" s="6"/>
      <c r="D14" s="6"/>
      <c r="E14" s="6"/>
      <c r="F14" s="6"/>
      <c r="G14" s="22" t="s">
        <v>44</v>
      </c>
      <c r="H14" s="6"/>
      <c r="I14" s="6">
        <f>C25</f>
        <v>6.6</v>
      </c>
      <c r="J14" s="6" t="s">
        <v>45</v>
      </c>
      <c r="K14" s="6"/>
      <c r="L14" s="6"/>
      <c r="M14" s="6"/>
    </row>
    <row r="15" spans="1:13" ht="9" customHeight="1">
      <c r="A15" s="6"/>
      <c r="B15" s="6"/>
      <c r="C15" s="6"/>
      <c r="D15" s="6"/>
      <c r="E15" s="6"/>
      <c r="F15" s="6"/>
      <c r="G15" s="22"/>
      <c r="H15" s="6"/>
      <c r="I15" s="6"/>
      <c r="J15" s="6"/>
      <c r="K15" s="6"/>
      <c r="L15" s="6"/>
      <c r="M15" s="6"/>
    </row>
    <row r="16" spans="1:13" ht="12.75">
      <c r="A16" s="6"/>
      <c r="C16" s="6"/>
      <c r="D16" s="6"/>
      <c r="E16" s="6"/>
      <c r="F16" s="23" t="s">
        <v>47</v>
      </c>
      <c r="G16" s="6"/>
      <c r="H16" s="6"/>
      <c r="I16" s="6"/>
      <c r="J16" s="6"/>
      <c r="K16" s="6"/>
      <c r="L16" s="6"/>
      <c r="M16" s="6"/>
    </row>
    <row r="17" ht="9" customHeight="1">
      <c r="F17" s="2"/>
    </row>
    <row r="18" spans="1:18" ht="22.5" customHeight="1">
      <c r="A18" s="32" t="s">
        <v>9</v>
      </c>
      <c r="B18" s="32" t="s">
        <v>13</v>
      </c>
      <c r="C18" s="32" t="s">
        <v>28</v>
      </c>
      <c r="D18" s="32" t="s">
        <v>25</v>
      </c>
      <c r="E18" s="32" t="s">
        <v>37</v>
      </c>
      <c r="F18" s="32" t="s">
        <v>38</v>
      </c>
      <c r="G18" s="37" t="s">
        <v>10</v>
      </c>
      <c r="H18" s="38"/>
      <c r="I18" s="32" t="s">
        <v>41</v>
      </c>
      <c r="J18" s="32" t="s">
        <v>42</v>
      </c>
      <c r="K18" s="35" t="s">
        <v>39</v>
      </c>
      <c r="L18" s="35" t="s">
        <v>24</v>
      </c>
      <c r="M18" s="32" t="s">
        <v>43</v>
      </c>
      <c r="N18" s="32" t="s">
        <v>30</v>
      </c>
      <c r="O18" s="32" t="s">
        <v>31</v>
      </c>
      <c r="P18" s="32" t="s">
        <v>4</v>
      </c>
      <c r="Q18" s="39" t="s">
        <v>32</v>
      </c>
      <c r="R18" s="32"/>
    </row>
    <row r="19" spans="1:18" ht="39" customHeight="1">
      <c r="A19" s="32"/>
      <c r="B19" s="32"/>
      <c r="C19" s="32"/>
      <c r="D19" s="32"/>
      <c r="E19" s="32"/>
      <c r="F19" s="32" t="s">
        <v>12</v>
      </c>
      <c r="G19" s="26" t="s">
        <v>11</v>
      </c>
      <c r="H19" s="26" t="s">
        <v>29</v>
      </c>
      <c r="I19" s="32"/>
      <c r="J19" s="32"/>
      <c r="K19" s="36"/>
      <c r="L19" s="36"/>
      <c r="M19" s="32"/>
      <c r="N19" s="32"/>
      <c r="O19" s="32"/>
      <c r="P19" s="32"/>
      <c r="Q19" s="39"/>
      <c r="R19" s="32"/>
    </row>
    <row r="20" spans="1:18" ht="12.75">
      <c r="A20" s="19">
        <v>1</v>
      </c>
      <c r="B20" s="27">
        <v>2</v>
      </c>
      <c r="C20" s="27">
        <v>3</v>
      </c>
      <c r="D20" s="27">
        <v>4</v>
      </c>
      <c r="E20" s="27">
        <v>5</v>
      </c>
      <c r="F20" s="27">
        <v>6</v>
      </c>
      <c r="G20" s="27">
        <v>7</v>
      </c>
      <c r="H20" s="27">
        <v>8</v>
      </c>
      <c r="I20" s="27">
        <v>9</v>
      </c>
      <c r="J20" s="27">
        <v>10</v>
      </c>
      <c r="K20" s="27">
        <v>11</v>
      </c>
      <c r="L20" s="27">
        <v>12</v>
      </c>
      <c r="M20" s="27">
        <v>13</v>
      </c>
      <c r="N20" s="27"/>
      <c r="O20" s="27"/>
      <c r="P20" s="27"/>
      <c r="Q20" s="27"/>
      <c r="R20" s="27"/>
    </row>
    <row r="21" spans="1:18" ht="22.5">
      <c r="A21" s="28">
        <v>1</v>
      </c>
      <c r="B21" s="29" t="s">
        <v>34</v>
      </c>
      <c r="C21" s="28">
        <v>0.6</v>
      </c>
      <c r="D21" s="16">
        <f>2328*1.04</f>
        <v>2421.12</v>
      </c>
      <c r="E21" s="30">
        <v>1.2</v>
      </c>
      <c r="F21" s="16">
        <f>D21*E21</f>
        <v>2905.3439999999996</v>
      </c>
      <c r="G21" s="16">
        <f>F21</f>
        <v>2905.3439999999996</v>
      </c>
      <c r="H21" s="16">
        <f>F21*0.8</f>
        <v>2324.2751999999996</v>
      </c>
      <c r="I21" s="16">
        <f>F21+G21+H21</f>
        <v>8134.963199999998</v>
      </c>
      <c r="J21" s="16"/>
      <c r="K21" s="16">
        <f>(I21+J21)*0.3</f>
        <v>2440.488959999999</v>
      </c>
      <c r="L21" s="16">
        <f>(I21+J21)*0.3</f>
        <v>2440.488959999999</v>
      </c>
      <c r="M21" s="16">
        <f>I21+J21+K21+L21</f>
        <v>13015.941119999996</v>
      </c>
      <c r="N21" s="16">
        <f>F21*3*1.6</f>
        <v>13945.6512</v>
      </c>
      <c r="O21" s="16">
        <f>D21*2*1.6</f>
        <v>7747.584</v>
      </c>
      <c r="P21" s="16">
        <f>M21*12+O21+N21</f>
        <v>177884.52863999995</v>
      </c>
      <c r="Q21" s="16">
        <f>P21*1.302</f>
        <v>231605.65628927993</v>
      </c>
      <c r="R21" s="16"/>
    </row>
    <row r="22" spans="1:18" ht="12.75">
      <c r="A22" s="28">
        <v>2</v>
      </c>
      <c r="B22" s="29" t="s">
        <v>40</v>
      </c>
      <c r="C22" s="28">
        <v>2</v>
      </c>
      <c r="D22" s="16">
        <f>7760*1.04</f>
        <v>8070.400000000001</v>
      </c>
      <c r="E22" s="30">
        <v>1.2</v>
      </c>
      <c r="F22" s="16">
        <f>D22*E22</f>
        <v>9684.48</v>
      </c>
      <c r="G22" s="16">
        <f>F22</f>
        <v>9684.48</v>
      </c>
      <c r="H22" s="16">
        <f>F22*0.8</f>
        <v>7747.584</v>
      </c>
      <c r="I22" s="16">
        <f>F22+G22+H22</f>
        <v>27116.543999999998</v>
      </c>
      <c r="J22" s="16"/>
      <c r="K22" s="16">
        <f>(I22+J22)*0.3</f>
        <v>8134.963199999999</v>
      </c>
      <c r="L22" s="16">
        <f>(I22+J22)*0.3</f>
        <v>8134.963199999999</v>
      </c>
      <c r="M22" s="16">
        <f>I22+J22+K22+L22</f>
        <v>43386.4704</v>
      </c>
      <c r="N22" s="16">
        <f>F22*3*1.6</f>
        <v>46485.504</v>
      </c>
      <c r="O22" s="16">
        <f>D22*2*1.6</f>
        <v>25825.280000000002</v>
      </c>
      <c r="P22" s="16">
        <f>M22*12+O22+N22</f>
        <v>592948.4288</v>
      </c>
      <c r="Q22" s="16">
        <f>P22*1.302</f>
        <v>772018.8542976</v>
      </c>
      <c r="R22" s="16"/>
    </row>
    <row r="23" spans="1:18" ht="12.75">
      <c r="A23" s="28">
        <v>3</v>
      </c>
      <c r="B23" s="29" t="s">
        <v>35</v>
      </c>
      <c r="C23" s="28">
        <v>3</v>
      </c>
      <c r="D23" s="16">
        <f>12720*1.04</f>
        <v>13228.800000000001</v>
      </c>
      <c r="E23" s="30">
        <v>1.4</v>
      </c>
      <c r="F23" s="16">
        <f>D23*E23</f>
        <v>18520.32</v>
      </c>
      <c r="G23" s="16">
        <f>F23</f>
        <v>18520.32</v>
      </c>
      <c r="H23" s="16">
        <f>F23*0.8</f>
        <v>14816.256000000001</v>
      </c>
      <c r="I23" s="16">
        <f>F23+G23+H23</f>
        <v>51856.896</v>
      </c>
      <c r="J23" s="16">
        <v>0</v>
      </c>
      <c r="K23" s="16">
        <f>(I23+J23)*0.3</f>
        <v>15557.0688</v>
      </c>
      <c r="L23" s="16">
        <f>(I23+J23)*0.3</f>
        <v>15557.0688</v>
      </c>
      <c r="M23" s="16">
        <f>I23+J23+K23+L23</f>
        <v>82971.0336</v>
      </c>
      <c r="N23" s="16">
        <f>F23*3*1.6</f>
        <v>88897.53600000001</v>
      </c>
      <c r="O23" s="16">
        <f>F23*2*1.6</f>
        <v>59265.024000000005</v>
      </c>
      <c r="P23" s="16">
        <f>M23*12+O23+N23</f>
        <v>1143814.9632</v>
      </c>
      <c r="Q23" s="16">
        <f>P23*1.302</f>
        <v>1489247.0820864001</v>
      </c>
      <c r="R23" s="16"/>
    </row>
    <row r="24" spans="1:18" ht="12.75">
      <c r="A24" s="28">
        <v>4</v>
      </c>
      <c r="B24" s="29" t="s">
        <v>36</v>
      </c>
      <c r="C24" s="28">
        <v>1</v>
      </c>
      <c r="D24" s="16">
        <f>4240*1.04</f>
        <v>4409.6</v>
      </c>
      <c r="E24" s="30">
        <v>1.4</v>
      </c>
      <c r="F24" s="16">
        <f>D24*E24</f>
        <v>6173.4400000000005</v>
      </c>
      <c r="G24" s="16">
        <f>F24</f>
        <v>6173.4400000000005</v>
      </c>
      <c r="H24" s="16">
        <f>F24*0.8</f>
        <v>4938.752</v>
      </c>
      <c r="I24" s="16">
        <f>F24+G24+H24</f>
        <v>17285.632</v>
      </c>
      <c r="J24" s="16">
        <v>0</v>
      </c>
      <c r="K24" s="16">
        <f>(I24+J24)*0.3</f>
        <v>5185.689600000001</v>
      </c>
      <c r="L24" s="16">
        <f>(I24+J24)*0.3</f>
        <v>5185.689600000001</v>
      </c>
      <c r="M24" s="16">
        <f>I24+J24+K24+L24</f>
        <v>27657.011200000004</v>
      </c>
      <c r="N24" s="16">
        <f>F24*3*1.6</f>
        <v>29632.512000000002</v>
      </c>
      <c r="O24" s="16">
        <f>F24*2*1.6</f>
        <v>19755.008</v>
      </c>
      <c r="P24" s="16">
        <f>M24*12+O24+N24</f>
        <v>381271.6544</v>
      </c>
      <c r="Q24" s="16">
        <f>P24*1.302</f>
        <v>496415.6940288</v>
      </c>
      <c r="R24" s="16"/>
    </row>
    <row r="25" spans="1:18" s="11" customFormat="1" ht="12.75">
      <c r="A25" s="28"/>
      <c r="B25" s="29" t="s">
        <v>21</v>
      </c>
      <c r="C25" s="28">
        <f>SUM(C21:C24)</f>
        <v>6.6</v>
      </c>
      <c r="D25" s="16">
        <f aca="true" t="shared" si="0" ref="D25:R25">SUM(D21:D24)</f>
        <v>28129.92</v>
      </c>
      <c r="E25" s="16"/>
      <c r="F25" s="16">
        <f t="shared" si="0"/>
        <v>37283.584</v>
      </c>
      <c r="G25" s="16">
        <f t="shared" si="0"/>
        <v>37283.584</v>
      </c>
      <c r="H25" s="16">
        <f t="shared" si="0"/>
        <v>29826.8672</v>
      </c>
      <c r="I25" s="16">
        <f>SUM(I21:I24)</f>
        <v>104394.0352</v>
      </c>
      <c r="J25" s="16">
        <f>SUM(J21:J24)</f>
        <v>0</v>
      </c>
      <c r="K25" s="16">
        <f>SUM(K21:K24)</f>
        <v>31318.21056</v>
      </c>
      <c r="L25" s="16">
        <f>SUM(L21:L24)</f>
        <v>31318.21056</v>
      </c>
      <c r="M25" s="16">
        <f>SUM(M21:M24)</f>
        <v>167030.45632</v>
      </c>
      <c r="N25" s="16">
        <f t="shared" si="0"/>
        <v>178961.2032</v>
      </c>
      <c r="O25" s="16">
        <f t="shared" si="0"/>
        <v>112592.89600000001</v>
      </c>
      <c r="P25" s="16">
        <f>SUM(P21:P24)</f>
        <v>2295919.57504</v>
      </c>
      <c r="Q25" s="16">
        <f t="shared" si="0"/>
        <v>2989287.28670208</v>
      </c>
      <c r="R25" s="16">
        <f t="shared" si="0"/>
        <v>0</v>
      </c>
    </row>
    <row r="26" spans="1:18" s="11" customFormat="1" ht="9.75" customHeight="1">
      <c r="A26" s="5"/>
      <c r="B26" s="5"/>
      <c r="C26" s="13"/>
      <c r="D26" s="13"/>
      <c r="E26" s="14"/>
      <c r="F26" s="14"/>
      <c r="G26" s="15"/>
      <c r="H26" s="15"/>
      <c r="I26" s="15"/>
      <c r="J26" s="15"/>
      <c r="K26" s="13"/>
      <c r="L26" s="13"/>
      <c r="M26" s="5"/>
      <c r="N26" s="5"/>
      <c r="O26" s="13"/>
      <c r="P26" s="5"/>
      <c r="Q26" s="5"/>
      <c r="R26" s="12"/>
    </row>
    <row r="27" spans="1:11" ht="1.5" customHeight="1">
      <c r="A27" s="9"/>
      <c r="B27" s="9"/>
      <c r="C27" s="8"/>
      <c r="D27" s="8"/>
      <c r="E27" s="8"/>
      <c r="F27" s="8"/>
      <c r="G27" s="8"/>
      <c r="H27" s="8"/>
      <c r="I27" s="8"/>
      <c r="J27" s="8"/>
      <c r="K27" s="10"/>
    </row>
    <row r="28" ht="12.75" hidden="1"/>
    <row r="29" ht="12.75" hidden="1"/>
    <row r="30" ht="12.75" hidden="1"/>
    <row r="31" spans="1:13" ht="5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M31" s="6"/>
    </row>
    <row r="32" spans="1:13" ht="12.75">
      <c r="A32" s="6" t="s">
        <v>19</v>
      </c>
      <c r="B32" s="6"/>
      <c r="C32" s="6"/>
      <c r="D32" s="6"/>
      <c r="E32" s="6"/>
      <c r="F32" s="6"/>
      <c r="G32" s="6"/>
      <c r="H32" s="6"/>
      <c r="I32" s="6"/>
      <c r="J32" s="6"/>
      <c r="K32" s="6"/>
      <c r="M32" s="6"/>
    </row>
    <row r="33" spans="1:14" ht="12.75">
      <c r="A33" s="6" t="s">
        <v>20</v>
      </c>
      <c r="B33" s="6"/>
      <c r="C33" s="6"/>
      <c r="D33" s="24"/>
      <c r="E33" s="25"/>
      <c r="F33" s="25"/>
      <c r="G33" s="25"/>
      <c r="H33" s="24"/>
      <c r="I33" s="24"/>
      <c r="J33" s="25" t="s">
        <v>46</v>
      </c>
      <c r="K33" s="25"/>
      <c r="N33" s="11"/>
    </row>
    <row r="34" spans="1:15" ht="12.75">
      <c r="A34" s="6"/>
      <c r="B34" s="6"/>
      <c r="C34" s="6"/>
      <c r="D34" s="6"/>
      <c r="E34" s="6"/>
      <c r="F34" s="17" t="s">
        <v>8</v>
      </c>
      <c r="G34" s="6"/>
      <c r="H34" s="6"/>
      <c r="I34" s="6"/>
      <c r="J34" s="17" t="s">
        <v>5</v>
      </c>
      <c r="K34" s="6"/>
      <c r="M34" s="6"/>
      <c r="O34" s="1"/>
    </row>
    <row r="36" spans="1:13" ht="12.75">
      <c r="A36" s="6" t="s">
        <v>17</v>
      </c>
      <c r="B36" s="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6"/>
    </row>
    <row r="37" spans="1:14" ht="12.75">
      <c r="A37" s="6" t="s">
        <v>18</v>
      </c>
      <c r="B37" s="6"/>
      <c r="C37" s="6"/>
      <c r="D37" s="24"/>
      <c r="E37" s="25"/>
      <c r="F37" s="25"/>
      <c r="G37" s="25"/>
      <c r="H37" s="24"/>
      <c r="I37" s="24"/>
      <c r="J37" s="25" t="s">
        <v>7</v>
      </c>
      <c r="K37" s="25"/>
      <c r="N37" s="11"/>
    </row>
    <row r="38" spans="1:15" ht="13.5" customHeight="1">
      <c r="A38" s="6"/>
      <c r="B38" s="6"/>
      <c r="C38" s="6"/>
      <c r="D38" s="6"/>
      <c r="E38" s="6"/>
      <c r="F38" s="17" t="s">
        <v>8</v>
      </c>
      <c r="G38" s="6"/>
      <c r="H38" s="6"/>
      <c r="I38" s="6"/>
      <c r="J38" s="17" t="s">
        <v>5</v>
      </c>
      <c r="K38" s="6"/>
      <c r="M38" s="6"/>
      <c r="O38" s="1"/>
    </row>
  </sheetData>
  <sheetProtection/>
  <mergeCells count="21">
    <mergeCell ref="A18:A19"/>
    <mergeCell ref="I18:I19"/>
    <mergeCell ref="R18:R19"/>
    <mergeCell ref="E18:E19"/>
    <mergeCell ref="F18:F19"/>
    <mergeCell ref="G18:H18"/>
    <mergeCell ref="Q18:Q19"/>
    <mergeCell ref="P18:P19"/>
    <mergeCell ref="C9:D9"/>
    <mergeCell ref="E9:F9"/>
    <mergeCell ref="C10:D10"/>
    <mergeCell ref="E10:F10"/>
    <mergeCell ref="C18:C19"/>
    <mergeCell ref="K18:K19"/>
    <mergeCell ref="B18:B19"/>
    <mergeCell ref="D18:D19"/>
    <mergeCell ref="O18:O19"/>
    <mergeCell ref="N18:N19"/>
    <mergeCell ref="M18:M19"/>
    <mergeCell ref="J18:J19"/>
    <mergeCell ref="L18:L19"/>
  </mergeCells>
  <printOptions/>
  <pageMargins left="0.52" right="0.15748031496062992" top="0.5118110236220472" bottom="0.5118110236220472" header="0.31496062992125984" footer="0.5118110236220472"/>
  <pageSetup fitToHeight="0"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2:O21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12:O21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2019-02-25T06:16:07Z</cp:lastPrinted>
  <dcterms:created xsi:type="dcterms:W3CDTF">2014-01-21T07:01:59Z</dcterms:created>
  <dcterms:modified xsi:type="dcterms:W3CDTF">2019-12-06T08:04:57Z</dcterms:modified>
  <cp:category/>
  <cp:version/>
  <cp:contentType/>
  <cp:contentStatus/>
</cp:coreProperties>
</file>